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mc:AlternateContent xmlns:mc="http://schemas.openxmlformats.org/markup-compatibility/2006">
    <mc:Choice Requires="x15">
      <x15ac:absPath xmlns:x15ac="http://schemas.microsoft.com/office/spreadsheetml/2010/11/ac" url="https://d.docs.live.net/1ba591098f520b14/Cowork Projects/The Cyber Alchemist/Ready to Publish/SCOPE Framework v1.0/"/>
    </mc:Choice>
  </mc:AlternateContent>
  <xr:revisionPtr revIDLastSave="1" documentId="11_16CB56E65F3AF6C4DFBA64045213C7D639A1CC82" xr6:coauthVersionLast="47" xr6:coauthVersionMax="47" xr10:uidLastSave="{31496037-F244-4E4D-9BC7-C29B32AF9131}"/>
  <bookViews>
    <workbookView xWindow="0" yWindow="660" windowWidth="29400" windowHeight="18460" tabRatio="500" xr2:uid="{00000000-000D-0000-FFFF-FFFF00000000}"/>
  </bookViews>
  <sheets>
    <sheet name="Read Me" sheetId="1" r:id="rId1"/>
    <sheet name="Maturity Model" sheetId="2" r:id="rId2"/>
    <sheet name="Controls" sheetId="3" r:id="rId3"/>
    <sheet name="Rollup" sheetId="4" r:id="rId4"/>
  </sheets>
  <definedNames>
    <definedName name="_xlnm._FilterDatabase" localSheetId="2" hidden="1">Controls!$A$1:$X$1177</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85" i="4" l="1"/>
  <c r="D85" i="4"/>
  <c r="C85" i="4"/>
  <c r="B85" i="4"/>
  <c r="E84" i="4"/>
  <c r="D84" i="4"/>
  <c r="C84" i="4"/>
  <c r="B84" i="4"/>
  <c r="E83" i="4"/>
  <c r="D83" i="4"/>
  <c r="C83" i="4"/>
  <c r="B83" i="4"/>
  <c r="E82" i="4"/>
  <c r="D82" i="4"/>
  <c r="C82" i="4"/>
  <c r="B82" i="4"/>
  <c r="E81" i="4"/>
  <c r="D81" i="4"/>
  <c r="C81" i="4"/>
  <c r="B81" i="4"/>
  <c r="E80" i="4"/>
  <c r="D80" i="4"/>
  <c r="C80" i="4"/>
  <c r="B80" i="4"/>
  <c r="E79" i="4"/>
  <c r="D79" i="4"/>
  <c r="C79" i="4"/>
  <c r="B79" i="4"/>
  <c r="E77" i="4"/>
  <c r="D77" i="4"/>
  <c r="C77" i="4"/>
  <c r="B77" i="4"/>
  <c r="E76" i="4"/>
  <c r="D76" i="4"/>
  <c r="C76" i="4"/>
  <c r="B76" i="4"/>
  <c r="E75" i="4"/>
  <c r="D75" i="4"/>
  <c r="C75" i="4"/>
  <c r="B75" i="4"/>
  <c r="E74" i="4"/>
  <c r="D74" i="4"/>
  <c r="C74" i="4"/>
  <c r="B74" i="4"/>
  <c r="E73" i="4"/>
  <c r="D73" i="4"/>
  <c r="C73" i="4"/>
  <c r="B73" i="4"/>
  <c r="E72" i="4"/>
  <c r="D72" i="4"/>
  <c r="C72" i="4"/>
  <c r="B72" i="4"/>
  <c r="E71" i="4"/>
  <c r="D71" i="4"/>
  <c r="C71" i="4"/>
  <c r="B71" i="4"/>
  <c r="E69" i="4"/>
  <c r="D69" i="4"/>
  <c r="C69" i="4"/>
  <c r="B69" i="4"/>
  <c r="E68" i="4"/>
  <c r="D68" i="4"/>
  <c r="C68" i="4"/>
  <c r="B68" i="4"/>
  <c r="E67" i="4"/>
  <c r="D67" i="4"/>
  <c r="C67" i="4"/>
  <c r="B67" i="4"/>
  <c r="E66" i="4"/>
  <c r="D66" i="4"/>
  <c r="C66" i="4"/>
  <c r="B66" i="4"/>
  <c r="E65" i="4"/>
  <c r="D65" i="4"/>
  <c r="C65" i="4"/>
  <c r="B65" i="4"/>
  <c r="E64" i="4"/>
  <c r="D64" i="4"/>
  <c r="C64" i="4"/>
  <c r="B64" i="4"/>
  <c r="E62" i="4"/>
  <c r="D62" i="4"/>
  <c r="C62" i="4"/>
  <c r="B62" i="4"/>
  <c r="E61" i="4"/>
  <c r="D61" i="4"/>
  <c r="C61" i="4"/>
  <c r="B61" i="4"/>
  <c r="E60" i="4"/>
  <c r="D60" i="4"/>
  <c r="C60" i="4"/>
  <c r="B60" i="4"/>
  <c r="E59" i="4"/>
  <c r="D59" i="4"/>
  <c r="C59" i="4"/>
  <c r="B59" i="4"/>
  <c r="E57" i="4"/>
  <c r="D57" i="4"/>
  <c r="C57" i="4"/>
  <c r="B57" i="4"/>
  <c r="E56" i="4"/>
  <c r="D56" i="4"/>
  <c r="C56" i="4"/>
  <c r="B56" i="4"/>
  <c r="E54" i="4"/>
  <c r="D54" i="4"/>
  <c r="C54" i="4"/>
  <c r="B54" i="4"/>
  <c r="E53" i="4"/>
  <c r="D53" i="4"/>
  <c r="C53" i="4"/>
  <c r="B53" i="4"/>
  <c r="E52" i="4"/>
  <c r="D52" i="4"/>
  <c r="C52" i="4"/>
  <c r="B52" i="4"/>
  <c r="E51" i="4"/>
  <c r="D51" i="4"/>
  <c r="C51" i="4"/>
  <c r="B51" i="4"/>
  <c r="E50" i="4"/>
  <c r="D50" i="4"/>
  <c r="C50" i="4"/>
  <c r="B50" i="4"/>
  <c r="E49" i="4"/>
  <c r="D49" i="4"/>
  <c r="C49" i="4"/>
  <c r="B49" i="4"/>
  <c r="E48" i="4"/>
  <c r="D48" i="4"/>
  <c r="C48" i="4"/>
  <c r="B48" i="4"/>
  <c r="E46" i="4"/>
  <c r="D46" i="4"/>
  <c r="C46" i="4"/>
  <c r="B46" i="4"/>
  <c r="E45" i="4"/>
  <c r="D45" i="4"/>
  <c r="C45" i="4"/>
  <c r="B45" i="4"/>
  <c r="E44" i="4"/>
  <c r="D44" i="4"/>
  <c r="C44" i="4"/>
  <c r="B44" i="4"/>
  <c r="E43" i="4"/>
  <c r="D43" i="4"/>
  <c r="C43" i="4"/>
  <c r="B43" i="4"/>
  <c r="E42" i="4"/>
  <c r="D42" i="4"/>
  <c r="C42" i="4"/>
  <c r="B42" i="4"/>
  <c r="E40" i="4"/>
  <c r="D40" i="4"/>
  <c r="C40" i="4"/>
  <c r="B40" i="4"/>
  <c r="E39" i="4"/>
  <c r="D39" i="4"/>
  <c r="C39" i="4"/>
  <c r="B39" i="4"/>
  <c r="E38" i="4"/>
  <c r="D38" i="4"/>
  <c r="C38" i="4"/>
  <c r="B38" i="4"/>
  <c r="E37" i="4"/>
  <c r="D37" i="4"/>
  <c r="C37" i="4"/>
  <c r="B37" i="4"/>
  <c r="E36" i="4"/>
  <c r="D36" i="4"/>
  <c r="C36" i="4"/>
  <c r="B36" i="4"/>
  <c r="E35" i="4"/>
  <c r="D35" i="4"/>
  <c r="C35" i="4"/>
  <c r="B35" i="4"/>
  <c r="E33" i="4"/>
  <c r="D33" i="4"/>
  <c r="C33" i="4"/>
  <c r="B33" i="4"/>
  <c r="E32" i="4"/>
  <c r="D32" i="4"/>
  <c r="C32" i="4"/>
  <c r="B32" i="4"/>
  <c r="E31" i="4"/>
  <c r="D31" i="4"/>
  <c r="C31" i="4"/>
  <c r="B31" i="4"/>
  <c r="E30" i="4"/>
  <c r="D30" i="4"/>
  <c r="C30" i="4"/>
  <c r="B30" i="4"/>
  <c r="E29" i="4"/>
  <c r="D29" i="4"/>
  <c r="C29" i="4"/>
  <c r="B29" i="4"/>
  <c r="E28" i="4"/>
  <c r="D28" i="4"/>
  <c r="C28" i="4"/>
  <c r="B28" i="4"/>
  <c r="E26" i="4"/>
  <c r="D26" i="4"/>
  <c r="C26" i="4"/>
  <c r="B26" i="4"/>
  <c r="E25" i="4"/>
  <c r="D25" i="4"/>
  <c r="C25" i="4"/>
  <c r="B25" i="4"/>
  <c r="E24" i="4"/>
  <c r="D24" i="4"/>
  <c r="C24" i="4"/>
  <c r="B24" i="4"/>
  <c r="E23" i="4"/>
  <c r="D23" i="4"/>
  <c r="C23" i="4"/>
  <c r="B23" i="4"/>
  <c r="E22" i="4"/>
  <c r="D22" i="4"/>
  <c r="C22" i="4"/>
  <c r="B22" i="4"/>
  <c r="E21" i="4"/>
  <c r="D21" i="4"/>
  <c r="C21" i="4"/>
  <c r="B21" i="4"/>
  <c r="E19" i="4"/>
  <c r="D19" i="4"/>
  <c r="C19" i="4"/>
  <c r="B19" i="4"/>
  <c r="E18" i="4"/>
  <c r="D18" i="4"/>
  <c r="C18" i="4"/>
  <c r="B18" i="4"/>
  <c r="E17" i="4"/>
  <c r="D17" i="4"/>
  <c r="C17" i="4"/>
  <c r="B17" i="4"/>
  <c r="E16" i="4"/>
  <c r="D16" i="4"/>
  <c r="C16" i="4"/>
  <c r="B16" i="4"/>
  <c r="E15" i="4"/>
  <c r="D15" i="4"/>
  <c r="C15" i="4"/>
  <c r="B15" i="4"/>
  <c r="E14" i="4"/>
  <c r="D14" i="4"/>
  <c r="C14" i="4"/>
  <c r="B14" i="4"/>
  <c r="E12" i="4"/>
  <c r="D12" i="4"/>
  <c r="C12" i="4"/>
  <c r="B12" i="4"/>
  <c r="E11" i="4"/>
  <c r="D11" i="4"/>
  <c r="C11" i="4"/>
  <c r="B11" i="4"/>
  <c r="E10" i="4"/>
  <c r="D10" i="4"/>
  <c r="C10" i="4"/>
  <c r="B10" i="4"/>
  <c r="E9" i="4"/>
  <c r="D9" i="4"/>
  <c r="C9" i="4"/>
  <c r="B9" i="4"/>
  <c r="E8" i="4"/>
  <c r="D8" i="4"/>
  <c r="C8" i="4"/>
  <c r="B8" i="4"/>
  <c r="E7" i="4"/>
  <c r="D7" i="4"/>
  <c r="C7" i="4"/>
  <c r="B7" i="4"/>
  <c r="E6" i="4"/>
  <c r="D6" i="4"/>
  <c r="C6" i="4"/>
  <c r="B6" i="4"/>
  <c r="W1177" i="3"/>
  <c r="W1176" i="3"/>
  <c r="W1175" i="3"/>
  <c r="W1174" i="3"/>
  <c r="W1173" i="3"/>
  <c r="W1172" i="3"/>
  <c r="W1171" i="3"/>
  <c r="W1170" i="3"/>
  <c r="W1169" i="3"/>
  <c r="W1168" i="3"/>
  <c r="W1167" i="3"/>
  <c r="W1166" i="3"/>
  <c r="W1165" i="3"/>
  <c r="W1164" i="3"/>
  <c r="W1163" i="3"/>
  <c r="W1162" i="3"/>
  <c r="W1161" i="3"/>
  <c r="W1160" i="3"/>
  <c r="W1159" i="3"/>
  <c r="W1158" i="3"/>
  <c r="W1157" i="3"/>
  <c r="W1156" i="3"/>
  <c r="W1155" i="3"/>
  <c r="W1154" i="3"/>
  <c r="W1153" i="3"/>
  <c r="W1152" i="3"/>
  <c r="W1151" i="3"/>
  <c r="W1150" i="3"/>
  <c r="W1149" i="3"/>
  <c r="W1148" i="3"/>
  <c r="W1147" i="3"/>
  <c r="W1146" i="3"/>
  <c r="W1145" i="3"/>
  <c r="W1144" i="3"/>
  <c r="W1143" i="3"/>
  <c r="W1142" i="3"/>
  <c r="W1141" i="3"/>
  <c r="W1140" i="3"/>
  <c r="W1139" i="3"/>
  <c r="W1138" i="3"/>
  <c r="W1137" i="3"/>
  <c r="W1136" i="3"/>
  <c r="W1135" i="3"/>
  <c r="W1134" i="3"/>
  <c r="W1133" i="3"/>
  <c r="W1132" i="3"/>
  <c r="W1131" i="3"/>
  <c r="W1130" i="3"/>
  <c r="W1129" i="3"/>
  <c r="W1128" i="3"/>
  <c r="W1127" i="3"/>
  <c r="W1126" i="3"/>
  <c r="W1125" i="3"/>
  <c r="W1124" i="3"/>
  <c r="W1123" i="3"/>
  <c r="W1122" i="3"/>
  <c r="W1121" i="3"/>
  <c r="W1120" i="3"/>
  <c r="W1119" i="3"/>
  <c r="W1118" i="3"/>
  <c r="W1117" i="3"/>
  <c r="W1116" i="3"/>
  <c r="W1115" i="3"/>
  <c r="W1114" i="3"/>
  <c r="W1113" i="3"/>
  <c r="W1112" i="3"/>
  <c r="W1111" i="3"/>
  <c r="W1110" i="3"/>
  <c r="W1109" i="3"/>
  <c r="W1108" i="3"/>
  <c r="W1107" i="3"/>
  <c r="W1106" i="3"/>
  <c r="W1105" i="3"/>
  <c r="W1104" i="3"/>
  <c r="W1103" i="3"/>
  <c r="W1102" i="3"/>
  <c r="W1101" i="3"/>
  <c r="W1100" i="3"/>
  <c r="W1099" i="3"/>
  <c r="W1098" i="3"/>
  <c r="W1097" i="3"/>
  <c r="W1096" i="3"/>
  <c r="W1095" i="3"/>
  <c r="W1094" i="3"/>
  <c r="W1093" i="3"/>
  <c r="W1092" i="3"/>
  <c r="W1091" i="3"/>
  <c r="W1090" i="3"/>
  <c r="W1089" i="3"/>
  <c r="W1088" i="3"/>
  <c r="W1087" i="3"/>
  <c r="W1086" i="3"/>
  <c r="W1085" i="3"/>
  <c r="W1084" i="3"/>
  <c r="W1083" i="3"/>
  <c r="W1082" i="3"/>
  <c r="W1081" i="3"/>
  <c r="W1080" i="3"/>
  <c r="W1079" i="3"/>
  <c r="W1078" i="3"/>
  <c r="W1077" i="3"/>
  <c r="W1076" i="3"/>
  <c r="W1075" i="3"/>
  <c r="W1074" i="3"/>
  <c r="W1073" i="3"/>
  <c r="W1072" i="3"/>
  <c r="W1071" i="3"/>
  <c r="W1070" i="3"/>
  <c r="W1069" i="3"/>
  <c r="W1068" i="3"/>
  <c r="W1067" i="3"/>
  <c r="W1066" i="3"/>
  <c r="W1065" i="3"/>
  <c r="W1064" i="3"/>
  <c r="W1063" i="3"/>
  <c r="W1062" i="3"/>
  <c r="W1061" i="3"/>
  <c r="W1060" i="3"/>
  <c r="W1059" i="3"/>
  <c r="W1058" i="3"/>
  <c r="W1057" i="3"/>
  <c r="W1056" i="3"/>
  <c r="W1055" i="3"/>
  <c r="W1054" i="3"/>
  <c r="W1053" i="3"/>
  <c r="W1052" i="3"/>
  <c r="W1051" i="3"/>
  <c r="W1050" i="3"/>
  <c r="W1049" i="3"/>
  <c r="W1048" i="3"/>
  <c r="W1047" i="3"/>
  <c r="W1046" i="3"/>
  <c r="W1045" i="3"/>
  <c r="W1044" i="3"/>
  <c r="W1043" i="3"/>
  <c r="W1042" i="3"/>
  <c r="W1041" i="3"/>
  <c r="W1040" i="3"/>
  <c r="W1039" i="3"/>
  <c r="W1038" i="3"/>
  <c r="W1037" i="3"/>
  <c r="W1036" i="3"/>
  <c r="W1035" i="3"/>
  <c r="W1034" i="3"/>
  <c r="W1033" i="3"/>
  <c r="W1032" i="3"/>
  <c r="W1031" i="3"/>
  <c r="W1030" i="3"/>
  <c r="W1029" i="3"/>
  <c r="W1028" i="3"/>
  <c r="W1027" i="3"/>
  <c r="W1026" i="3"/>
  <c r="W1025" i="3"/>
  <c r="W1024" i="3"/>
  <c r="W1023" i="3"/>
  <c r="W1022" i="3"/>
  <c r="W1021" i="3"/>
  <c r="W1020" i="3"/>
  <c r="W1019" i="3"/>
  <c r="W1018" i="3"/>
  <c r="W1017" i="3"/>
  <c r="W1016" i="3"/>
  <c r="W1015" i="3"/>
  <c r="W1014" i="3"/>
  <c r="W1013" i="3"/>
  <c r="W1012" i="3"/>
  <c r="W1011" i="3"/>
  <c r="W1010" i="3"/>
  <c r="W1009" i="3"/>
  <c r="W1008" i="3"/>
  <c r="W1007" i="3"/>
  <c r="W1006" i="3"/>
  <c r="W1005" i="3"/>
  <c r="W1004" i="3"/>
  <c r="W1003" i="3"/>
  <c r="W1002" i="3"/>
  <c r="W1001" i="3"/>
  <c r="W1000" i="3"/>
  <c r="W999" i="3"/>
  <c r="W998" i="3"/>
  <c r="W997" i="3"/>
  <c r="W996" i="3"/>
  <c r="W995" i="3"/>
  <c r="W994" i="3"/>
  <c r="W993" i="3"/>
  <c r="W992" i="3"/>
  <c r="W991" i="3"/>
  <c r="W990" i="3"/>
  <c r="W989" i="3"/>
  <c r="W988" i="3"/>
  <c r="W987" i="3"/>
  <c r="W986" i="3"/>
  <c r="W985" i="3"/>
  <c r="W984" i="3"/>
  <c r="W983" i="3"/>
  <c r="W982" i="3"/>
  <c r="W981" i="3"/>
  <c r="W980" i="3"/>
  <c r="W979" i="3"/>
  <c r="W978" i="3"/>
  <c r="W977" i="3"/>
  <c r="W976" i="3"/>
  <c r="W975" i="3"/>
  <c r="W974" i="3"/>
  <c r="W973" i="3"/>
  <c r="W972" i="3"/>
  <c r="W971" i="3"/>
  <c r="W970" i="3"/>
  <c r="W969" i="3"/>
  <c r="W968" i="3"/>
  <c r="W967" i="3"/>
  <c r="W966" i="3"/>
  <c r="W965" i="3"/>
  <c r="W964" i="3"/>
  <c r="W963" i="3"/>
  <c r="W962" i="3"/>
  <c r="W961" i="3"/>
  <c r="W960" i="3"/>
  <c r="W959" i="3"/>
  <c r="W958" i="3"/>
  <c r="W957" i="3"/>
  <c r="W956" i="3"/>
  <c r="W955" i="3"/>
  <c r="W954" i="3"/>
  <c r="W953" i="3"/>
  <c r="W952" i="3"/>
  <c r="W951" i="3"/>
  <c r="W950" i="3"/>
  <c r="W949" i="3"/>
  <c r="W948" i="3"/>
  <c r="W947" i="3"/>
  <c r="W946" i="3"/>
  <c r="W945" i="3"/>
  <c r="W944" i="3"/>
  <c r="W943" i="3"/>
  <c r="W942" i="3"/>
  <c r="W941" i="3"/>
  <c r="W940" i="3"/>
  <c r="W939" i="3"/>
  <c r="W938" i="3"/>
  <c r="W937" i="3"/>
  <c r="W936" i="3"/>
  <c r="W935" i="3"/>
  <c r="W934" i="3"/>
  <c r="W933" i="3"/>
  <c r="W932" i="3"/>
  <c r="W931" i="3"/>
  <c r="W930" i="3"/>
  <c r="W929" i="3"/>
  <c r="W928" i="3"/>
  <c r="W927" i="3"/>
  <c r="W926" i="3"/>
  <c r="W925" i="3"/>
  <c r="W924" i="3"/>
  <c r="W923" i="3"/>
  <c r="W922" i="3"/>
  <c r="W921" i="3"/>
  <c r="W920" i="3"/>
  <c r="W919" i="3"/>
  <c r="W918" i="3"/>
  <c r="W917" i="3"/>
  <c r="W916" i="3"/>
  <c r="W915" i="3"/>
  <c r="W914" i="3"/>
  <c r="W913" i="3"/>
  <c r="W912" i="3"/>
  <c r="W911" i="3"/>
  <c r="W910" i="3"/>
  <c r="W909" i="3"/>
  <c r="W908" i="3"/>
  <c r="W907" i="3"/>
  <c r="W906" i="3"/>
  <c r="W905" i="3"/>
  <c r="W904" i="3"/>
  <c r="W903" i="3"/>
  <c r="W902" i="3"/>
  <c r="W901" i="3"/>
  <c r="W900" i="3"/>
  <c r="W899" i="3"/>
  <c r="W898" i="3"/>
  <c r="W897" i="3"/>
  <c r="W896" i="3"/>
  <c r="W895" i="3"/>
  <c r="W894" i="3"/>
  <c r="W893" i="3"/>
  <c r="W892" i="3"/>
  <c r="W891" i="3"/>
  <c r="W890" i="3"/>
  <c r="W889" i="3"/>
  <c r="W888" i="3"/>
  <c r="W887" i="3"/>
  <c r="W886" i="3"/>
  <c r="W885" i="3"/>
  <c r="W884" i="3"/>
  <c r="W883" i="3"/>
  <c r="W882" i="3"/>
  <c r="W881" i="3"/>
  <c r="W880" i="3"/>
  <c r="W879" i="3"/>
  <c r="W878" i="3"/>
  <c r="W877" i="3"/>
  <c r="W876" i="3"/>
  <c r="W875" i="3"/>
  <c r="W874" i="3"/>
  <c r="W873" i="3"/>
  <c r="W872" i="3"/>
  <c r="W871" i="3"/>
  <c r="W870" i="3"/>
  <c r="W869" i="3"/>
  <c r="W868" i="3"/>
  <c r="W867" i="3"/>
  <c r="W866" i="3"/>
  <c r="W865" i="3"/>
  <c r="W864" i="3"/>
  <c r="W863" i="3"/>
  <c r="W862" i="3"/>
  <c r="W861" i="3"/>
  <c r="W860" i="3"/>
  <c r="W859" i="3"/>
  <c r="W858" i="3"/>
  <c r="W857" i="3"/>
  <c r="W856" i="3"/>
  <c r="W855" i="3"/>
  <c r="W854" i="3"/>
  <c r="W853" i="3"/>
  <c r="W852" i="3"/>
  <c r="W851" i="3"/>
  <c r="W850" i="3"/>
  <c r="W849" i="3"/>
  <c r="W848" i="3"/>
  <c r="W847" i="3"/>
  <c r="W846" i="3"/>
  <c r="W845" i="3"/>
  <c r="W844" i="3"/>
  <c r="W843" i="3"/>
  <c r="W842" i="3"/>
  <c r="W841" i="3"/>
  <c r="W840" i="3"/>
  <c r="W839" i="3"/>
  <c r="W838" i="3"/>
  <c r="W837" i="3"/>
  <c r="W836" i="3"/>
  <c r="W835" i="3"/>
  <c r="W834" i="3"/>
  <c r="W833" i="3"/>
  <c r="W832" i="3"/>
  <c r="W831" i="3"/>
  <c r="W830" i="3"/>
  <c r="W829" i="3"/>
  <c r="W828" i="3"/>
  <c r="W827" i="3"/>
  <c r="W826" i="3"/>
  <c r="W825" i="3"/>
  <c r="W824" i="3"/>
  <c r="W823" i="3"/>
  <c r="W822" i="3"/>
  <c r="W821" i="3"/>
  <c r="W820" i="3"/>
  <c r="W819" i="3"/>
  <c r="W818" i="3"/>
  <c r="W817" i="3"/>
  <c r="W816" i="3"/>
  <c r="W815" i="3"/>
  <c r="W814" i="3"/>
  <c r="W813" i="3"/>
  <c r="W812" i="3"/>
  <c r="W811" i="3"/>
  <c r="W810" i="3"/>
  <c r="W809" i="3"/>
  <c r="W808" i="3"/>
  <c r="W807" i="3"/>
  <c r="W806" i="3"/>
  <c r="W805" i="3"/>
  <c r="W804" i="3"/>
  <c r="W803" i="3"/>
  <c r="W802" i="3"/>
  <c r="W801" i="3"/>
  <c r="W800" i="3"/>
  <c r="W799" i="3"/>
  <c r="W798" i="3"/>
  <c r="W797" i="3"/>
  <c r="W796" i="3"/>
  <c r="W795" i="3"/>
  <c r="W794" i="3"/>
  <c r="W793" i="3"/>
  <c r="W792" i="3"/>
  <c r="W791" i="3"/>
  <c r="W790" i="3"/>
  <c r="W789" i="3"/>
  <c r="W788" i="3"/>
  <c r="W787" i="3"/>
  <c r="W786" i="3"/>
  <c r="W785" i="3"/>
  <c r="W784" i="3"/>
  <c r="W783" i="3"/>
  <c r="W782" i="3"/>
  <c r="W781" i="3"/>
  <c r="W780" i="3"/>
  <c r="W779" i="3"/>
  <c r="W778" i="3"/>
  <c r="W777" i="3"/>
  <c r="W776" i="3"/>
  <c r="W775" i="3"/>
  <c r="W774" i="3"/>
  <c r="W773" i="3"/>
  <c r="W772" i="3"/>
  <c r="W771" i="3"/>
  <c r="W770" i="3"/>
  <c r="W769" i="3"/>
  <c r="W768" i="3"/>
  <c r="W767" i="3"/>
  <c r="W766" i="3"/>
  <c r="W765" i="3"/>
  <c r="W764" i="3"/>
  <c r="W763" i="3"/>
  <c r="W762" i="3"/>
  <c r="W761" i="3"/>
  <c r="W760" i="3"/>
  <c r="W759" i="3"/>
  <c r="W758" i="3"/>
  <c r="W757" i="3"/>
  <c r="W756" i="3"/>
  <c r="W755" i="3"/>
  <c r="W754" i="3"/>
  <c r="W753" i="3"/>
  <c r="W752" i="3"/>
  <c r="W751" i="3"/>
  <c r="W750" i="3"/>
  <c r="W749" i="3"/>
  <c r="W748" i="3"/>
  <c r="W747" i="3"/>
  <c r="W746" i="3"/>
  <c r="W745" i="3"/>
  <c r="W744" i="3"/>
  <c r="W743" i="3"/>
  <c r="W742" i="3"/>
  <c r="W741" i="3"/>
  <c r="W740" i="3"/>
  <c r="W739" i="3"/>
  <c r="W738" i="3"/>
  <c r="W737" i="3"/>
  <c r="W736" i="3"/>
  <c r="W735" i="3"/>
  <c r="W734" i="3"/>
  <c r="W733" i="3"/>
  <c r="W732" i="3"/>
  <c r="W731" i="3"/>
  <c r="W730" i="3"/>
  <c r="W729" i="3"/>
  <c r="W728" i="3"/>
  <c r="W727" i="3"/>
  <c r="W726" i="3"/>
  <c r="W725" i="3"/>
  <c r="W724" i="3"/>
  <c r="W723" i="3"/>
  <c r="W722" i="3"/>
  <c r="W721" i="3"/>
  <c r="W720" i="3"/>
  <c r="W719" i="3"/>
  <c r="W718" i="3"/>
  <c r="W717" i="3"/>
  <c r="W716" i="3"/>
  <c r="W715" i="3"/>
  <c r="W714" i="3"/>
  <c r="W713" i="3"/>
  <c r="W712" i="3"/>
  <c r="W711" i="3"/>
  <c r="W710" i="3"/>
  <c r="W709" i="3"/>
  <c r="W708" i="3"/>
  <c r="W707" i="3"/>
  <c r="W706" i="3"/>
  <c r="W705" i="3"/>
  <c r="W704" i="3"/>
  <c r="W703" i="3"/>
  <c r="W702" i="3"/>
  <c r="W701" i="3"/>
  <c r="W700" i="3"/>
  <c r="W699" i="3"/>
  <c r="W698" i="3"/>
  <c r="W697" i="3"/>
  <c r="W696" i="3"/>
  <c r="W695" i="3"/>
  <c r="W694" i="3"/>
  <c r="W693" i="3"/>
  <c r="W692" i="3"/>
  <c r="W691" i="3"/>
  <c r="W690" i="3"/>
  <c r="W689" i="3"/>
  <c r="W688" i="3"/>
  <c r="W687" i="3"/>
  <c r="W686" i="3"/>
  <c r="W685" i="3"/>
  <c r="W684" i="3"/>
  <c r="W683" i="3"/>
  <c r="W682" i="3"/>
  <c r="W681" i="3"/>
  <c r="W680" i="3"/>
  <c r="W679" i="3"/>
  <c r="W678" i="3"/>
  <c r="W677" i="3"/>
  <c r="W676" i="3"/>
  <c r="W675" i="3"/>
  <c r="W674" i="3"/>
  <c r="W673" i="3"/>
  <c r="W672" i="3"/>
  <c r="W671" i="3"/>
  <c r="W670" i="3"/>
  <c r="W669" i="3"/>
  <c r="W668" i="3"/>
  <c r="W667" i="3"/>
  <c r="W666" i="3"/>
  <c r="W665" i="3"/>
  <c r="W664" i="3"/>
  <c r="W663" i="3"/>
  <c r="W662" i="3"/>
  <c r="W661" i="3"/>
  <c r="W660" i="3"/>
  <c r="W659" i="3"/>
  <c r="W658" i="3"/>
  <c r="W657" i="3"/>
  <c r="W656" i="3"/>
  <c r="W655" i="3"/>
  <c r="W654" i="3"/>
  <c r="W653" i="3"/>
  <c r="W652" i="3"/>
  <c r="W651" i="3"/>
  <c r="W650" i="3"/>
  <c r="W649" i="3"/>
  <c r="W648" i="3"/>
  <c r="W647" i="3"/>
  <c r="W646" i="3"/>
  <c r="W645" i="3"/>
  <c r="W644" i="3"/>
  <c r="W643" i="3"/>
  <c r="W642" i="3"/>
  <c r="W641" i="3"/>
  <c r="W640" i="3"/>
  <c r="W639" i="3"/>
  <c r="W638" i="3"/>
  <c r="W637" i="3"/>
  <c r="W636" i="3"/>
  <c r="W635" i="3"/>
  <c r="W634" i="3"/>
  <c r="W633" i="3"/>
  <c r="W632" i="3"/>
  <c r="W631" i="3"/>
  <c r="W630" i="3"/>
  <c r="W629" i="3"/>
  <c r="W628" i="3"/>
  <c r="W627" i="3"/>
  <c r="W626" i="3"/>
  <c r="W625" i="3"/>
  <c r="W624" i="3"/>
  <c r="W623" i="3"/>
  <c r="W622" i="3"/>
  <c r="W621" i="3"/>
  <c r="W620" i="3"/>
  <c r="W619" i="3"/>
  <c r="W618" i="3"/>
  <c r="W617" i="3"/>
  <c r="W616" i="3"/>
  <c r="W615" i="3"/>
  <c r="W614" i="3"/>
  <c r="W613" i="3"/>
  <c r="W612" i="3"/>
  <c r="W611" i="3"/>
  <c r="W610" i="3"/>
  <c r="W609" i="3"/>
  <c r="W608" i="3"/>
  <c r="W607" i="3"/>
  <c r="W606" i="3"/>
  <c r="W605" i="3"/>
  <c r="W604" i="3"/>
  <c r="W603" i="3"/>
  <c r="W602" i="3"/>
  <c r="W601" i="3"/>
  <c r="W600" i="3"/>
  <c r="W599" i="3"/>
  <c r="W598" i="3"/>
  <c r="W597" i="3"/>
  <c r="W596" i="3"/>
  <c r="W595" i="3"/>
  <c r="W594" i="3"/>
  <c r="W593" i="3"/>
  <c r="W592" i="3"/>
  <c r="W591" i="3"/>
  <c r="W590" i="3"/>
  <c r="W589" i="3"/>
  <c r="W588" i="3"/>
  <c r="W587" i="3"/>
  <c r="W586" i="3"/>
  <c r="W585" i="3"/>
  <c r="W584" i="3"/>
  <c r="W583" i="3"/>
  <c r="W582" i="3"/>
  <c r="W581" i="3"/>
  <c r="W580" i="3"/>
  <c r="W579" i="3"/>
  <c r="W578" i="3"/>
  <c r="W577" i="3"/>
  <c r="W576" i="3"/>
  <c r="W575" i="3"/>
  <c r="W574" i="3"/>
  <c r="W573" i="3"/>
  <c r="W572" i="3"/>
  <c r="W571" i="3"/>
  <c r="W570" i="3"/>
  <c r="W569" i="3"/>
  <c r="W568" i="3"/>
  <c r="W567" i="3"/>
  <c r="W566" i="3"/>
  <c r="W565" i="3"/>
  <c r="W564" i="3"/>
  <c r="W563" i="3"/>
  <c r="W562" i="3"/>
  <c r="W561" i="3"/>
  <c r="W560" i="3"/>
  <c r="W559" i="3"/>
  <c r="W558" i="3"/>
  <c r="W557" i="3"/>
  <c r="W556" i="3"/>
  <c r="W555" i="3"/>
  <c r="W554" i="3"/>
  <c r="W553" i="3"/>
  <c r="W552" i="3"/>
  <c r="W551" i="3"/>
  <c r="W550" i="3"/>
  <c r="W549" i="3"/>
  <c r="W548" i="3"/>
  <c r="W547" i="3"/>
  <c r="W546" i="3"/>
  <c r="W545" i="3"/>
  <c r="W544" i="3"/>
  <c r="W543" i="3"/>
  <c r="W542" i="3"/>
  <c r="W541" i="3"/>
  <c r="W540" i="3"/>
  <c r="W539" i="3"/>
  <c r="W538" i="3"/>
  <c r="W537" i="3"/>
  <c r="W536" i="3"/>
  <c r="W535" i="3"/>
  <c r="W534" i="3"/>
  <c r="W533" i="3"/>
  <c r="W532" i="3"/>
  <c r="W531" i="3"/>
  <c r="W530" i="3"/>
  <c r="W529" i="3"/>
  <c r="W528" i="3"/>
  <c r="W527" i="3"/>
  <c r="W526" i="3"/>
  <c r="W525" i="3"/>
  <c r="W524" i="3"/>
  <c r="W523" i="3"/>
  <c r="W522" i="3"/>
  <c r="W521" i="3"/>
  <c r="W520" i="3"/>
  <c r="W519" i="3"/>
  <c r="W518" i="3"/>
  <c r="W517" i="3"/>
  <c r="W516" i="3"/>
  <c r="W515" i="3"/>
  <c r="W514" i="3"/>
  <c r="W513" i="3"/>
  <c r="W512" i="3"/>
  <c r="W511" i="3"/>
  <c r="W510" i="3"/>
  <c r="W509" i="3"/>
  <c r="W508" i="3"/>
  <c r="W507" i="3"/>
  <c r="W506" i="3"/>
  <c r="W505" i="3"/>
  <c r="W504" i="3"/>
  <c r="W503" i="3"/>
  <c r="W502" i="3"/>
  <c r="W501" i="3"/>
  <c r="W500" i="3"/>
  <c r="W499" i="3"/>
  <c r="W498" i="3"/>
  <c r="W497" i="3"/>
  <c r="W496" i="3"/>
  <c r="W495" i="3"/>
  <c r="W494" i="3"/>
  <c r="W493" i="3"/>
  <c r="W492" i="3"/>
  <c r="W491" i="3"/>
  <c r="W490" i="3"/>
  <c r="W489" i="3"/>
  <c r="W488" i="3"/>
  <c r="W487" i="3"/>
  <c r="W486" i="3"/>
  <c r="W485" i="3"/>
  <c r="W484" i="3"/>
  <c r="W483" i="3"/>
  <c r="W482" i="3"/>
  <c r="W481" i="3"/>
  <c r="W480" i="3"/>
  <c r="W479" i="3"/>
  <c r="W478" i="3"/>
  <c r="W477" i="3"/>
  <c r="W476" i="3"/>
  <c r="W475" i="3"/>
  <c r="W474" i="3"/>
  <c r="W473" i="3"/>
  <c r="W472" i="3"/>
  <c r="W471" i="3"/>
  <c r="W470" i="3"/>
  <c r="W469" i="3"/>
  <c r="W468" i="3"/>
  <c r="W467" i="3"/>
  <c r="W466" i="3"/>
  <c r="W465" i="3"/>
  <c r="W464" i="3"/>
  <c r="W463" i="3"/>
  <c r="W462" i="3"/>
  <c r="W461" i="3"/>
  <c r="W460" i="3"/>
  <c r="W459" i="3"/>
  <c r="W458" i="3"/>
  <c r="W457" i="3"/>
  <c r="W456" i="3"/>
  <c r="W455" i="3"/>
  <c r="W454" i="3"/>
  <c r="W453" i="3"/>
  <c r="W452" i="3"/>
  <c r="W451" i="3"/>
  <c r="W450" i="3"/>
  <c r="W449" i="3"/>
  <c r="W448" i="3"/>
  <c r="W447" i="3"/>
  <c r="W446" i="3"/>
  <c r="W445" i="3"/>
  <c r="W444" i="3"/>
  <c r="W443" i="3"/>
  <c r="W442" i="3"/>
  <c r="W441" i="3"/>
  <c r="W440" i="3"/>
  <c r="W439" i="3"/>
  <c r="W438" i="3"/>
  <c r="W437" i="3"/>
  <c r="W436" i="3"/>
  <c r="W435" i="3"/>
  <c r="W434" i="3"/>
  <c r="W433" i="3"/>
  <c r="W432" i="3"/>
  <c r="W431" i="3"/>
  <c r="W430" i="3"/>
  <c r="W429" i="3"/>
  <c r="W428" i="3"/>
  <c r="W427" i="3"/>
  <c r="W426" i="3"/>
  <c r="W425" i="3"/>
  <c r="W424" i="3"/>
  <c r="W423" i="3"/>
  <c r="W422" i="3"/>
  <c r="W421" i="3"/>
  <c r="W420" i="3"/>
  <c r="W419" i="3"/>
  <c r="W418" i="3"/>
  <c r="W417" i="3"/>
  <c r="W416" i="3"/>
  <c r="W415" i="3"/>
  <c r="W414" i="3"/>
  <c r="W413" i="3"/>
  <c r="W412" i="3"/>
  <c r="W411" i="3"/>
  <c r="W410" i="3"/>
  <c r="W409" i="3"/>
  <c r="W408" i="3"/>
  <c r="W407" i="3"/>
  <c r="W406" i="3"/>
  <c r="W405" i="3"/>
  <c r="W404" i="3"/>
  <c r="W403" i="3"/>
  <c r="W402" i="3"/>
  <c r="W401" i="3"/>
  <c r="W400" i="3"/>
  <c r="W399" i="3"/>
  <c r="W398" i="3"/>
  <c r="W397" i="3"/>
  <c r="W396" i="3"/>
  <c r="W395" i="3"/>
  <c r="W394" i="3"/>
  <c r="W393" i="3"/>
  <c r="W392" i="3"/>
  <c r="W391" i="3"/>
  <c r="W390" i="3"/>
  <c r="W389" i="3"/>
  <c r="W388" i="3"/>
  <c r="W387" i="3"/>
  <c r="W386" i="3"/>
  <c r="W385" i="3"/>
  <c r="W384" i="3"/>
  <c r="W383" i="3"/>
  <c r="W382" i="3"/>
  <c r="W381" i="3"/>
  <c r="W380" i="3"/>
  <c r="W379" i="3"/>
  <c r="W378" i="3"/>
  <c r="W377" i="3"/>
  <c r="W376" i="3"/>
  <c r="W375" i="3"/>
  <c r="W374" i="3"/>
  <c r="W373" i="3"/>
  <c r="W372" i="3"/>
  <c r="W371" i="3"/>
  <c r="W370" i="3"/>
  <c r="W369" i="3"/>
  <c r="W368" i="3"/>
  <c r="W367" i="3"/>
  <c r="W366" i="3"/>
  <c r="W365" i="3"/>
  <c r="W364" i="3"/>
  <c r="W363" i="3"/>
  <c r="W362" i="3"/>
  <c r="W361" i="3"/>
  <c r="W360" i="3"/>
  <c r="W359" i="3"/>
  <c r="W358" i="3"/>
  <c r="W357" i="3"/>
  <c r="W356" i="3"/>
  <c r="W355" i="3"/>
  <c r="W354" i="3"/>
  <c r="W353" i="3"/>
  <c r="W352" i="3"/>
  <c r="W351" i="3"/>
  <c r="W350" i="3"/>
  <c r="W349" i="3"/>
  <c r="W348" i="3"/>
  <c r="W347" i="3"/>
  <c r="W346" i="3"/>
  <c r="W345" i="3"/>
  <c r="W344" i="3"/>
  <c r="W343" i="3"/>
  <c r="W342" i="3"/>
  <c r="W341" i="3"/>
  <c r="W340" i="3"/>
  <c r="W339" i="3"/>
  <c r="W338" i="3"/>
  <c r="W337" i="3"/>
  <c r="W336" i="3"/>
  <c r="W335" i="3"/>
  <c r="W334" i="3"/>
  <c r="W333" i="3"/>
  <c r="W332" i="3"/>
  <c r="W331" i="3"/>
  <c r="W330" i="3"/>
  <c r="W329" i="3"/>
  <c r="W328" i="3"/>
  <c r="W327" i="3"/>
  <c r="W326" i="3"/>
  <c r="W325" i="3"/>
  <c r="W324" i="3"/>
  <c r="W323" i="3"/>
  <c r="W322" i="3"/>
  <c r="W321" i="3"/>
  <c r="W320" i="3"/>
  <c r="W319" i="3"/>
  <c r="W318" i="3"/>
  <c r="W317" i="3"/>
  <c r="W316" i="3"/>
  <c r="W315" i="3"/>
  <c r="W314" i="3"/>
  <c r="W313" i="3"/>
  <c r="W312" i="3"/>
  <c r="W311" i="3"/>
  <c r="W310" i="3"/>
  <c r="W309" i="3"/>
  <c r="W308" i="3"/>
  <c r="W307" i="3"/>
  <c r="W306" i="3"/>
  <c r="W305" i="3"/>
  <c r="W304" i="3"/>
  <c r="W303" i="3"/>
  <c r="W302" i="3"/>
  <c r="W301" i="3"/>
  <c r="W300" i="3"/>
  <c r="W299" i="3"/>
  <c r="W298" i="3"/>
  <c r="W297" i="3"/>
  <c r="W296" i="3"/>
  <c r="W295" i="3"/>
  <c r="W294" i="3"/>
  <c r="W293" i="3"/>
  <c r="W292" i="3"/>
  <c r="W291" i="3"/>
  <c r="W290" i="3"/>
  <c r="W289" i="3"/>
  <c r="W288" i="3"/>
  <c r="W287" i="3"/>
  <c r="W286" i="3"/>
  <c r="W285" i="3"/>
  <c r="W284" i="3"/>
  <c r="W283" i="3"/>
  <c r="W282" i="3"/>
  <c r="W281" i="3"/>
  <c r="W280" i="3"/>
  <c r="W279" i="3"/>
  <c r="W278" i="3"/>
  <c r="W277" i="3"/>
  <c r="W276" i="3"/>
  <c r="W275" i="3"/>
  <c r="W274" i="3"/>
  <c r="W273" i="3"/>
  <c r="W272" i="3"/>
  <c r="W271" i="3"/>
  <c r="W270" i="3"/>
  <c r="W269" i="3"/>
  <c r="W268" i="3"/>
  <c r="W267" i="3"/>
  <c r="W266" i="3"/>
  <c r="W265" i="3"/>
  <c r="W264" i="3"/>
  <c r="W263" i="3"/>
  <c r="W262" i="3"/>
  <c r="W261" i="3"/>
  <c r="W260" i="3"/>
  <c r="W259" i="3"/>
  <c r="W258" i="3"/>
  <c r="W257" i="3"/>
  <c r="W256" i="3"/>
  <c r="W255" i="3"/>
  <c r="W254" i="3"/>
  <c r="W253" i="3"/>
  <c r="W252" i="3"/>
  <c r="W251" i="3"/>
  <c r="W250" i="3"/>
  <c r="W249" i="3"/>
  <c r="W248" i="3"/>
  <c r="W247" i="3"/>
  <c r="W246" i="3"/>
  <c r="W245" i="3"/>
  <c r="W244" i="3"/>
  <c r="W243" i="3"/>
  <c r="W242" i="3"/>
  <c r="W241" i="3"/>
  <c r="W240" i="3"/>
  <c r="W239" i="3"/>
  <c r="W238" i="3"/>
  <c r="W237" i="3"/>
  <c r="W236" i="3"/>
  <c r="W235" i="3"/>
  <c r="W234" i="3"/>
  <c r="W233" i="3"/>
  <c r="W232" i="3"/>
  <c r="W231" i="3"/>
  <c r="W230" i="3"/>
  <c r="W229" i="3"/>
  <c r="W228" i="3"/>
  <c r="W227" i="3"/>
  <c r="W226" i="3"/>
  <c r="W225" i="3"/>
  <c r="W224" i="3"/>
  <c r="W223" i="3"/>
  <c r="W222" i="3"/>
  <c r="W221" i="3"/>
  <c r="W220" i="3"/>
  <c r="W219" i="3"/>
  <c r="W218" i="3"/>
  <c r="W217" i="3"/>
  <c r="W216" i="3"/>
  <c r="W215" i="3"/>
  <c r="W214" i="3"/>
  <c r="W213" i="3"/>
  <c r="W212" i="3"/>
  <c r="W211" i="3"/>
  <c r="W210" i="3"/>
  <c r="W209" i="3"/>
  <c r="W208" i="3"/>
  <c r="W207" i="3"/>
  <c r="W206" i="3"/>
  <c r="W205" i="3"/>
  <c r="W204" i="3"/>
  <c r="W203" i="3"/>
  <c r="W202" i="3"/>
  <c r="W201" i="3"/>
  <c r="W200" i="3"/>
  <c r="W199" i="3"/>
  <c r="W198" i="3"/>
  <c r="W197" i="3"/>
  <c r="W196" i="3"/>
  <c r="W195" i="3"/>
  <c r="W194" i="3"/>
  <c r="W193" i="3"/>
  <c r="W192" i="3"/>
  <c r="W191" i="3"/>
  <c r="W190" i="3"/>
  <c r="W189" i="3"/>
  <c r="W188" i="3"/>
  <c r="W187" i="3"/>
  <c r="W186" i="3"/>
  <c r="W185" i="3"/>
  <c r="W184" i="3"/>
  <c r="W183" i="3"/>
  <c r="W182" i="3"/>
  <c r="W181" i="3"/>
  <c r="W180" i="3"/>
  <c r="W179" i="3"/>
  <c r="W178" i="3"/>
  <c r="W177" i="3"/>
  <c r="W176" i="3"/>
  <c r="W175" i="3"/>
  <c r="W174" i="3"/>
  <c r="W173" i="3"/>
  <c r="W172" i="3"/>
  <c r="W171" i="3"/>
  <c r="W170" i="3"/>
  <c r="W169" i="3"/>
  <c r="W168" i="3"/>
  <c r="W167" i="3"/>
  <c r="W166" i="3"/>
  <c r="W165" i="3"/>
  <c r="W164" i="3"/>
  <c r="W163" i="3"/>
  <c r="W162" i="3"/>
  <c r="W161" i="3"/>
  <c r="W160" i="3"/>
  <c r="W159" i="3"/>
  <c r="W158" i="3"/>
  <c r="W157" i="3"/>
  <c r="W156" i="3"/>
  <c r="W155" i="3"/>
  <c r="W154" i="3"/>
  <c r="W153" i="3"/>
  <c r="W152" i="3"/>
  <c r="W151" i="3"/>
  <c r="W150" i="3"/>
  <c r="W149" i="3"/>
  <c r="W148" i="3"/>
  <c r="W147" i="3"/>
  <c r="W146" i="3"/>
  <c r="W145" i="3"/>
  <c r="W144" i="3"/>
  <c r="W143" i="3"/>
  <c r="W142" i="3"/>
  <c r="W141" i="3"/>
  <c r="W140" i="3"/>
  <c r="W139" i="3"/>
  <c r="W138" i="3"/>
  <c r="W137" i="3"/>
  <c r="W136" i="3"/>
  <c r="W135" i="3"/>
  <c r="W134" i="3"/>
  <c r="W133" i="3"/>
  <c r="W132" i="3"/>
  <c r="W131" i="3"/>
  <c r="W130" i="3"/>
  <c r="W129" i="3"/>
  <c r="W128" i="3"/>
  <c r="W127" i="3"/>
  <c r="W126" i="3"/>
  <c r="W125" i="3"/>
  <c r="W124" i="3"/>
  <c r="W123" i="3"/>
  <c r="W122" i="3"/>
  <c r="W121" i="3"/>
  <c r="W120" i="3"/>
  <c r="W119" i="3"/>
  <c r="W118" i="3"/>
  <c r="W117" i="3"/>
  <c r="W116" i="3"/>
  <c r="W115" i="3"/>
  <c r="W114" i="3"/>
  <c r="W113" i="3"/>
  <c r="W112" i="3"/>
  <c r="W111" i="3"/>
  <c r="W110" i="3"/>
  <c r="W109" i="3"/>
  <c r="W108" i="3"/>
  <c r="W107" i="3"/>
  <c r="W106" i="3"/>
  <c r="W105" i="3"/>
  <c r="W104" i="3"/>
  <c r="W103" i="3"/>
  <c r="W102" i="3"/>
  <c r="W101" i="3"/>
  <c r="W100" i="3"/>
  <c r="W99" i="3"/>
  <c r="W98" i="3"/>
  <c r="W97" i="3"/>
  <c r="W96" i="3"/>
  <c r="W95" i="3"/>
  <c r="W94" i="3"/>
  <c r="W93" i="3"/>
  <c r="W92" i="3"/>
  <c r="W91" i="3"/>
  <c r="W90" i="3"/>
  <c r="W89" i="3"/>
  <c r="W88" i="3"/>
  <c r="W87" i="3"/>
  <c r="W86" i="3"/>
  <c r="W85" i="3"/>
  <c r="W84" i="3"/>
  <c r="W83" i="3"/>
  <c r="W82" i="3"/>
  <c r="W81" i="3"/>
  <c r="W80" i="3"/>
  <c r="W79" i="3"/>
  <c r="W78" i="3"/>
  <c r="W77" i="3"/>
  <c r="W76" i="3"/>
  <c r="W75" i="3"/>
  <c r="W74" i="3"/>
  <c r="W73" i="3"/>
  <c r="W72" i="3"/>
  <c r="W71" i="3"/>
  <c r="W70" i="3"/>
  <c r="W69" i="3"/>
  <c r="W68" i="3"/>
  <c r="W67" i="3"/>
  <c r="W66" i="3"/>
  <c r="W65" i="3"/>
  <c r="W64" i="3"/>
  <c r="W63" i="3"/>
  <c r="W62" i="3"/>
  <c r="W61" i="3"/>
  <c r="W60" i="3"/>
  <c r="W59" i="3"/>
  <c r="W58" i="3"/>
  <c r="W57" i="3"/>
  <c r="W56" i="3"/>
  <c r="W55" i="3"/>
  <c r="W54" i="3"/>
  <c r="W53" i="3"/>
  <c r="W52" i="3"/>
  <c r="W51" i="3"/>
  <c r="W50" i="3"/>
  <c r="W49" i="3"/>
  <c r="W48" i="3"/>
  <c r="W47" i="3"/>
  <c r="W46" i="3"/>
  <c r="W45" i="3"/>
  <c r="W44" i="3"/>
  <c r="W43" i="3"/>
  <c r="W42" i="3"/>
  <c r="W41" i="3"/>
  <c r="W40" i="3"/>
  <c r="W39" i="3"/>
  <c r="W38" i="3"/>
  <c r="W37" i="3"/>
  <c r="W36" i="3"/>
  <c r="W35" i="3"/>
  <c r="W34" i="3"/>
  <c r="W33" i="3"/>
  <c r="W32" i="3"/>
  <c r="W31" i="3"/>
  <c r="W30" i="3"/>
  <c r="W29" i="3"/>
  <c r="W28" i="3"/>
  <c r="W27" i="3"/>
  <c r="W26" i="3"/>
  <c r="W25" i="3"/>
  <c r="W24" i="3"/>
  <c r="W23" i="3"/>
  <c r="W22" i="3"/>
  <c r="W21" i="3"/>
  <c r="W20" i="3"/>
  <c r="W19" i="3"/>
  <c r="W18" i="3"/>
  <c r="W17" i="3"/>
  <c r="W16" i="3"/>
  <c r="W15" i="3"/>
  <c r="W14" i="3"/>
  <c r="W13" i="3"/>
  <c r="W12" i="3"/>
  <c r="W11" i="3"/>
  <c r="W10" i="3"/>
  <c r="W9" i="3"/>
  <c r="W8" i="3"/>
  <c r="W7" i="3"/>
  <c r="W6" i="3"/>
  <c r="W5" i="3"/>
  <c r="W4" i="3"/>
  <c r="W3" i="3"/>
  <c r="W2" i="3"/>
</calcChain>
</file>

<file path=xl/sharedStrings.xml><?xml version="1.0" encoding="utf-8"?>
<sst xmlns="http://schemas.openxmlformats.org/spreadsheetml/2006/main" count="23661" uniqueCount="17486">
  <si>
    <t>SCOPE Control Assessment Workbook</t>
  </si>
  <si>
    <t>Strategic Cybersecurity Operations and Protection for Enterprises</t>
  </si>
  <si>
    <t>Author: Tim D. Tipton Jr.  ·  Version: 1.0  ·  License: Apache 2.0 (workbook tooling)  ·  SCOPE prose: CC BY 4.0</t>
  </si>
  <si>
    <t>SCOPE is a trademark of Tim D. Tipton Jr.  ·  Canonical source: timtiptonjr.com/scope-hub</t>
  </si>
  <si>
    <t>What this is</t>
  </si>
  <si>
    <t>The complete assessment workbook for the SCOPE control catalog: twelve domains, 56 families, 1,176 controls. Each control is one row carrying its statement, the risk it addresses, implementation recommendations, a control-specific description of every maturity rung, a crosswalk to major frameworks, and the class of tooling that satisfies it. You record a Current and Target maturity level per control; the Rollup sheet aggregates by family, domain, and the whole framework.</t>
  </si>
  <si>
    <t>How to use it (cells you fill are shaded)</t>
  </si>
  <si>
    <t>On the Controls sheet, set Current Level (0-4) and Target Level (0-4) for each control using the Maturity Model sheet. Both take a 0-4 dropdown. Gap computes automatically. Filter by Domain or Family to work a section at a time. The Rollup sheet shows average Current and Target and the share of controls at or above target, by family, by domain, and for the whole catalog.</t>
  </si>
  <si>
    <t>The crosswalk is asserted, not sourced</t>
  </si>
  <si>
    <t>SCOPE is a new framework, so no authoritative body has published a crosswalk from a SCOPE control to any other framework. Every mapping is marked asserted, verify. Each mapping carries a strength grade in parentheses: Strong (the target control genuinely reduces to the same requirement), Partial (it covers some of the requirement), or Weak (only a loose or generic analogue exists); controls with no genuine counterpart read None. The grade is a judgement, not a sourced coverage rating. Mappings reduce control intent rather than match labels, coverage is kept conservative, and controls are left unmapped where the requirement does not genuinely reduce to the same thing. Two framework columns, ISO/IEC 42001 and the NIST AI RMF, are AI-management frameworks: outside the AI Security domain they are usually None, because they say nothing about ordinary security controls. Post-quantum controls map thinly to the pre-quantum frameworks by nature. Verify each mapping against the target framework's own text before relying on it for audit.</t>
  </si>
  <si>
    <t>The tools column names categories, not products</t>
  </si>
  <si>
    <t>Each tools entry names the class of tooling that satisfies the control and gives broadly recognized, illustrative examples, marked as illustrative and not endorsements. Open or standard options lead where they exist. SCOPE is vendor-neutral; this column is not a vendor scorecard and should not be read as a recommendation to buy any named product.</t>
  </si>
  <si>
    <t>Maturity methodology</t>
  </si>
  <si>
    <t>The five-rung ladder (0 Absent, 1 Ad hoc, 2 Repeatable, 3 Defined, 4 Managed) is consistent with the Base Metal Maturity Assessment. The Maturity Model sheet states the generic ladder; the Controls sheet gives a control-specific description of every rung for all 1,176 controls.</t>
  </si>
  <si>
    <t>Maturity Model</t>
  </si>
  <si>
    <t>The five-rung ladder, consistent with the Base Metal Maturity Assessment. Per-control descriptions of each rung are on the Controls sheet.</t>
  </si>
  <si>
    <t>Level</t>
  </si>
  <si>
    <t>Name</t>
  </si>
  <si>
    <t>What it means (generic ladder)</t>
  </si>
  <si>
    <t>Absent</t>
  </si>
  <si>
    <t>No practice exists. The activity does not happen.</t>
  </si>
  <si>
    <t>Ad hoc</t>
  </si>
  <si>
    <t>Reactive and informal. It happens by individuals, inconsistently.</t>
  </si>
  <si>
    <t>Repeatable</t>
  </si>
  <si>
    <t>A basic practice is followed consistently, though still informal.</t>
  </si>
  <si>
    <t>Defined</t>
  </si>
  <si>
    <t>Documented, standardized, and applied across the business.</t>
  </si>
  <si>
    <t>Managed</t>
  </si>
  <si>
    <t>Measured, reviewed, and improved on a cadence.</t>
  </si>
  <si>
    <t>Domain</t>
  </si>
  <si>
    <t>Family</t>
  </si>
  <si>
    <t>Control ID</t>
  </si>
  <si>
    <t>Title</t>
  </si>
  <si>
    <t>Description</t>
  </si>
  <si>
    <t>Control Statement</t>
  </si>
  <si>
    <t>Risk Addressed</t>
  </si>
  <si>
    <t>Implementation Recommendations</t>
  </si>
  <si>
    <t>Maturity 0: Absent</t>
  </si>
  <si>
    <t>Maturity 1: Ad hoc</t>
  </si>
  <si>
    <t>Maturity 2: Repeatable</t>
  </si>
  <si>
    <t>Maturity 3: Defined</t>
  </si>
  <si>
    <t>Maturity 4: Managed</t>
  </si>
  <si>
    <t>Crosswalk: NIST CSF 2.0</t>
  </si>
  <si>
    <t>Crosswalk: NIST SP 800-53</t>
  </si>
  <si>
    <t>Crosswalk: ISO/IEC 27001</t>
  </si>
  <si>
    <t>Crosswalk: CIS Controls v8.1</t>
  </si>
  <si>
    <t>Crosswalk: ISO/IEC 42001</t>
  </si>
  <si>
    <t>Crosswalk: NIST AI RMF</t>
  </si>
  <si>
    <t>Tools (category + illustrative examples)</t>
  </si>
  <si>
    <t>Current Level (0-4)</t>
  </si>
  <si>
    <t>Target Level (0-4)</t>
  </si>
  <si>
    <t>Gap</t>
  </si>
  <si>
    <t>Notes</t>
  </si>
  <si>
    <t>Governance and Risk Management</t>
  </si>
  <si>
    <t>Security Governance and Oversight (GRC)</t>
  </si>
  <si>
    <t>GRC-01</t>
  </si>
  <si>
    <t>Governance Framework Establishment</t>
  </si>
  <si>
    <t>Establishes a documented governance framework defining roles, responsibilities, and decision-making authority for security and risk, approved by senior leadership.</t>
  </si>
  <si>
    <t>The organization shall establish a governance framework that defines the roles, responsibilities, and decision-making authorities for security and risk management. The framework shall be documented, reviewed, and approved by senior leadership to ensure alignment with business objectives and regulatory requirements.</t>
  </si>
  <si>
    <t>Without a defined framework, accountability is diffuse: no one owns security decisions, priorities drift from business objectives, and regulators find no evidence of governance.</t>
  </si>
  <si>
    <t>Document a governance framework with named roles, decision rights, and escalation paths; align it to business objectives and regulatory scope; have senior leadership formally approve and review it.</t>
  </si>
  <si>
    <t>No documented governance framework; roles and authority are undefined.</t>
  </si>
  <si>
    <t>Governance happens informally through individuals without written structure.</t>
  </si>
  <si>
    <t>A framework exists in draft or covers parts of the organization inconsistently.</t>
  </si>
  <si>
    <t>A documented framework with defined roles and decision rights is approved by leadership and applied enterprise-wide.</t>
  </si>
  <si>
    <t>Framework effectiveness is reviewed on a cadence and revised as business and regulatory needs change.</t>
  </si>
  <si>
    <t>GV.OC, GV.RM, GV.RR (Strong, asserted)</t>
  </si>
  <si>
    <t>PM-1, PM-2, PM-9 (Strong, asserted)</t>
  </si>
  <si>
    <t>Cl.5.1, Cl.5.3, A.5.1 (Strong, asserted)</t>
  </si>
  <si>
    <t>CIS 14 (Weak, asserted)</t>
  </si>
  <si>
    <t>Cl.5.1, A.2 (Weak; AI-specific governance only, asserted)</t>
  </si>
  <si>
    <t>GOVERN 1.1 (Weak; AI context, asserted)</t>
  </si>
  <si>
    <t>GRC platforms and policy-management systems; illustrative: documented governance charters, RACI matrices, open governance frameworks (e.g., NIST CSF, COBIT). Category, not a product choice. Illustrative, not endorsements.</t>
  </si>
  <si>
    <t>GRC-02</t>
  </si>
  <si>
    <t>Security Governance Oversight</t>
  </si>
  <si>
    <t>Designates a senior executive or governing body accountable for overseeing security and risk management and its alignment with strategy and regulation.</t>
  </si>
  <si>
    <t>The organization shall designate a senior executive or governing body responsible for overseeing the implementation of security and risk management practices, ensuring alignment with enterprise strategy and regulatory obligations.</t>
  </si>
  <si>
    <t>Without a named executive owner, security lacks authority and budget, competes for attention, and no one is answerable to the board when controls fail.</t>
  </si>
  <si>
    <t>Assign a senior executive (such as a CISO) or a governing body clear oversight responsibility for security and risk; give them reporting access to leadership and defined decision authority.</t>
  </si>
  <si>
    <t>No executive or body owns security oversight.</t>
  </si>
  <si>
    <t>Oversight is claimed informally without defined authority or reporting.</t>
  </si>
  <si>
    <t>An owner exists but authority and cadence are inconsistent.</t>
  </si>
  <si>
    <t>A senior executive or body holds documented oversight authority and reports to leadership regularly.</t>
  </si>
  <si>
    <t>Oversight effectiveness is measured, reported to the board, and used to adjust mandate and resourcing.</t>
  </si>
  <si>
    <t>GV.RR-01, GV.OC (Strong, asserted)</t>
  </si>
  <si>
    <t>PM-2, PM-29 (Strong, asserted)</t>
  </si>
  <si>
    <t>Cl.5.1, Cl.5.3, A.5.2 (Strong, asserted)</t>
  </si>
  <si>
    <t>None</t>
  </si>
  <si>
    <t>Cl.5.1, Cl.5.3 (Weak; AI oversight only, asserted)</t>
  </si>
  <si>
    <t>GOVERN 2.1 (Weak; AI context, asserted)</t>
  </si>
  <si>
    <t>Executive governance structures and board-reporting tooling; illustrative: documented CISO charters, board reporting dashboards, GRC platforms. Category, not a product choice. Illustrative, not endorsements.</t>
  </si>
  <si>
    <t>GRC-03</t>
  </si>
  <si>
    <t>Security and Risk Management Roles and Responsibilities</t>
  </si>
  <si>
    <t>Defines, documents, and communicates security and risk management roles and responsibilities across all levels of personnel.</t>
  </si>
  <si>
    <t>The organization shall define, document, and communicate security and risk management roles and responsibilities for all personnel. This includes executive leadership, security officers, risk managers, compliance officers, and key stakeholders.</t>
  </si>
  <si>
    <t>When responsibilities are unassigned or unknown, controls fall through the gaps, tasks are duplicated or dropped, and incident response stalls while people argue over who owns what.</t>
  </si>
  <si>
    <t>Document security and risk roles for leadership, security officers, risk and compliance staff, and stakeholders; communicate them and confirm understanding; keep them current as the organization changes.</t>
  </si>
  <si>
    <t>Security and risk roles are undefined or undocumented.</t>
  </si>
  <si>
    <t>Some roles are understood informally but not written or communicated.</t>
  </si>
  <si>
    <t>Roles are documented for parts of the organization but not consistently communicated.</t>
  </si>
  <si>
    <t>Roles and responsibilities are documented, communicated, and acknowledged across personnel.</t>
  </si>
  <si>
    <t>Role definitions are reviewed on a cadence, gaps are tracked, and assignments are kept current with organizational change.</t>
  </si>
  <si>
    <t>GV.RR-02, GV.RR (Strong, asserted)</t>
  </si>
  <si>
    <t>PM-2, PS-2, PL-4 (Strong, asserted)</t>
  </si>
  <si>
    <t>A.5.2, A.5.4, Cl.5.3 (Strong, asserted)</t>
  </si>
  <si>
    <t>A.3, Cl.5.3 (Weak; AI roles only, asserted)</t>
  </si>
  <si>
    <t>GOVERN 2.1, GOVERN 3.2 (Weak; AI context, asserted)</t>
  </si>
  <si>
    <t>Role definition and RACI documentation; illustrative: RACI matrices, org-chart and role catalogs, HR and access governance records. Category, not a product choice. Illustrative, not endorsements.</t>
  </si>
  <si>
    <t>GRC-04</t>
  </si>
  <si>
    <t>Security and Compliance Governance Committee</t>
  </si>
  <si>
    <t>Establishes a Security and Compliance Governance Committee that meets periodically to review risk, compliance status, and governance effectiveness.</t>
  </si>
  <si>
    <t>The organization shall establish a Security and Compliance Governance Committee that meets periodically to review security risks, compliance status, and overall governance effectiveness. The committee shall include representatives from key business units and risk functions.</t>
  </si>
  <si>
    <t>Without a standing cross-functional committee, security decisions are made in silos, business units are not consulted, and risk and compliance issues surface only after they become incidents.</t>
  </si>
  <si>
    <t>Charter a governance committee with representatives from key business units and risk functions; set a meeting cadence, agenda, and record of decisions covering risk, compliance, and governance effectiveness.</t>
  </si>
  <si>
    <t>No governance committee exists.</t>
  </si>
  <si>
    <t>Cross-functional discussions happen ad hoc without charter or record.</t>
  </si>
  <si>
    <t>A committee meets irregularly with inconsistent membership or agenda.</t>
  </si>
  <si>
    <t>A chartered committee with defined membership meets on cadence and records decisions.</t>
  </si>
  <si>
    <t>Committee effectiveness and follow-through on decisions are tracked and improved over time.</t>
  </si>
  <si>
    <t>GV.RR, GV.OC (Strong, asserted)</t>
  </si>
  <si>
    <t>PM-2, PM-9, CA-7 (Partial, asserted)</t>
  </si>
  <si>
    <t>Cl.5.1, Cl.9.3, A.5.1 (Strong, asserted)</t>
  </si>
  <si>
    <t>Cl.5.1, Cl.9.3 (Weak; AI governance body only, asserted)</t>
  </si>
  <si>
    <t>Governance committee and meeting-management tooling; illustrative: documented committee charters, meeting minutes and decision logs, GRC platforms. Category, not a product choice. Illustrative, not endorsements.</t>
  </si>
  <si>
    <t>GRC-05</t>
  </si>
  <si>
    <t>Security and Compliance Risk Integration</t>
  </si>
  <si>
    <t>Integrates security and compliance considerations into business strategy, enterprise risk management, and corporate governance.</t>
  </si>
  <si>
    <t>The organization shall integrate security and compliance considerations into business strategy, enterprise risk management (ERM), and corporate governance structures to ensure a holistic approach to risk mitigation.</t>
  </si>
  <si>
    <t>When security risk sits apart from enterprise risk, leadership sees an incomplete risk picture, security is treated as a cost center, and strategic decisions are made blind to cyber exposure.</t>
  </si>
  <si>
    <t>Feed security and compliance risk into the enterprise risk management process and strategy planning using a common risk taxonomy and register; represent security risk at the ERM and board level.</t>
  </si>
  <si>
    <t>Security risk is handled separately from enterprise risk and strategy.</t>
  </si>
  <si>
    <t>Occasional ad hoc links between security and business risk.</t>
  </si>
  <si>
    <t>Some integration exists but taxonomy and reporting are inconsistent.</t>
  </si>
  <si>
    <t>Security and compliance risk are integrated into ERM and strategy with a common taxonomy.</t>
  </si>
  <si>
    <t>Integration is measured, and security risk demonstrably informs strategic and investment decisions.</t>
  </si>
  <si>
    <t>GV.RM-01, GV.RM-03, GV.OC (Strong, asserted)</t>
  </si>
  <si>
    <t>PM-9, PM-11, RA-3 (Strong, asserted)</t>
  </si>
  <si>
    <t>Cl.6.1, Cl.4.1, A.5.1 (Strong, asserted)</t>
  </si>
  <si>
    <t>Cl.6.1, A.5 (Weak; AI risk integration only, asserted)</t>
  </si>
  <si>
    <t>MAP 1.1, GOVERN 1.1 (Weak; AI context, asserted)</t>
  </si>
  <si>
    <t>Enterprise risk management and integration tooling; illustrative: enterprise risk registers, common risk taxonomies, GRC and ERM platforms. Category, not a product choice. Illustrative, not endorsements.</t>
  </si>
  <si>
    <t>GRC-06</t>
  </si>
  <si>
    <t>Compliance Program Implementation</t>
  </si>
  <si>
    <t>Develops and implements a compliance program ensuring adherence to legal, regulatory, and industry requirements, with monitoring, reporting, and remediation.</t>
  </si>
  <si>
    <t>The organization shall develop and implement a compliance program that ensures adherence to applicable legal, regulatory, and industry requirements. The program shall include monitoring, reporting, and remediation mechanisms for compliance violations.</t>
  </si>
  <si>
    <t>Without a managed compliance program, violations go undetected until an audit or enforcement action, exposing the organization to fines, sanctions, and loss of certification.</t>
  </si>
  <si>
    <t>Build a compliance program that maps obligations to controls, monitors adherence, reports status, and remediates violations on defined timelines; assign compliance ownership.</t>
  </si>
  <si>
    <t>No structured compliance program.</t>
  </si>
  <si>
    <t>Compliance addressed reactively when issues arise.</t>
  </si>
  <si>
    <t>A program exists but monitoring and remediation are inconsistent.</t>
  </si>
  <si>
    <t>A documented compliance program monitors adherence, reports status, and remediates violations on defined timelines.</t>
  </si>
  <si>
    <t>Compliance metrics and recurring findings drive systematic program improvement.</t>
  </si>
  <si>
    <t>GV.OC-03, GV.OV (Strong, asserted)</t>
  </si>
  <si>
    <t>PM-9, CA-2, CA-7, SA-4 (Partial, asserted)</t>
  </si>
  <si>
    <t>Cl.9.1, A.5.31, A.5.36 (Strong, asserted)</t>
  </si>
  <si>
    <t>Cl.9.1, A.5.4 (Weak; AI compliance only, asserted)</t>
  </si>
  <si>
    <t>GOVERN 1.1 (Weak; AI regulatory context, asserted)</t>
  </si>
  <si>
    <t>Compliance management and monitoring platforms; illustrative: control-to-obligation mapping tools, compliance dashboards, open control frameworks. Category, not a product choice. Illustrative, not endorsements.</t>
  </si>
  <si>
    <t>GRC-07</t>
  </si>
  <si>
    <t>Regulatory and Legal Obligations Management</t>
  </si>
  <si>
    <t>Maintains a process to identify, assess, and address legal, regulatory, and contractual obligations for security and privacy, monitored as the landscape changes.</t>
  </si>
  <si>
    <t>The organization shall maintain a process for identifying, assessing, and addressing legal, regulatory, and contractual obligations related to security and privacy. Compliance shall be continuously monitored and updated as regulatory landscapes evolve.</t>
  </si>
  <si>
    <t>If obligations are not tracked, new laws and contract terms are missed, controls fall out of compliance silently, and the organization cannot prove it knew its requirements.</t>
  </si>
  <si>
    <t>Maintain a register of legal, regulatory, and contractual obligations; assign owners; monitor for changes; and map each obligation to the controls that satisfy it.</t>
  </si>
  <si>
    <t>Obligations are not systematically identified or tracked.</t>
  </si>
  <si>
    <t>Obligations are known informally to individuals.</t>
  </si>
  <si>
    <t>A register exists but is incomplete or updated irregularly.</t>
  </si>
  <si>
    <t>A maintained obligations register maps requirements to controls and is monitored for change.</t>
  </si>
  <si>
    <t>Obligation coverage and change response are measured, and gaps drive timely control updates.</t>
  </si>
  <si>
    <t>GV.OC-03, GV.OC-01 (Strong, asserted)</t>
  </si>
  <si>
    <t>PM-9, PL-2, SA-4, PT-1 (Partial, asserted)</t>
  </si>
  <si>
    <t>A.5.31, A.5.32, A.5.34, A.5.36 (Strong, asserted)</t>
  </si>
  <si>
    <t>A.5.4, Cl.4.2 (Weak; AI-specific obligations only, asserted)</t>
  </si>
  <si>
    <t>Regulatory obligations register and change-tracking tooling; illustrative: legal and regulatory tracking registers, obligation-to-control mapping, GRC platforms. Category, not a product choice. Illustrative, not endorsements.</t>
  </si>
  <si>
    <t>GRC-08</t>
  </si>
  <si>
    <t>Risk-Based Decision-Making Framework</t>
  </si>
  <si>
    <t>Implements a risk-based decision-making framework aligning security investment and operations with business risk tolerance and compliance obligations.</t>
  </si>
  <si>
    <t>The organization shall implement a risk-based decision-making framework that aligns security investment and operational decisions with business risk tolerance, legal requirements, and compliance obligations.</t>
  </si>
  <si>
    <t>Without a risk-based framework, spending follows fear or vendor pressure rather than exposure, high risks are underfunded, and decisions cannot be justified to leadership.</t>
  </si>
  <si>
    <t>Define risk tolerance and criteria; require security investment and operational decisions to be evaluated against risk, cost, and compliance; document the rationale for accepting or treating each risk.</t>
  </si>
  <si>
    <t>Decisions are not tied to risk; no defined tolerance.</t>
  </si>
  <si>
    <t>Risk is considered informally case by case.</t>
  </si>
  <si>
    <t>A framework exists but is applied inconsistently across decisions.</t>
  </si>
  <si>
    <t>Security decisions are consistently evaluated against defined risk tolerance and criteria with documented rationale.</t>
  </si>
  <si>
    <t>Decision quality is reviewed against outcomes and the framework is tuned over time.</t>
  </si>
  <si>
    <t>GV.RM-01, GV.RM-02, GV.RM-06 (Strong, asserted)</t>
  </si>
  <si>
    <t>PM-9, RA-3, RA-7, CA-5 (Strong, asserted)</t>
  </si>
  <si>
    <t>Cl.6.1.2, Cl.6.1.3, Cl.8.3 (Strong, asserted)</t>
  </si>
  <si>
    <t>Cl.6.1, A.5.2 (Weak; AI risk decisions only, asserted)</t>
  </si>
  <si>
    <t>MAP 1.5, MANAGE 1.3 (Weak; AI context, asserted)</t>
  </si>
  <si>
    <t>Risk assessment and decision-support tooling; illustrative: risk registers with defined tolerance thresholds, risk scoring methods, GRC platforms. Category, not a product choice. Illustrative, not endorsements.</t>
  </si>
  <si>
    <t>GRC-09</t>
  </si>
  <si>
    <t>Risk Governance Accountability</t>
  </si>
  <si>
    <t>Establishes accountability for managing security risks, including documented risk ownership, escalation pathways, and resolution mechanisms.</t>
  </si>
  <si>
    <t>The organization shall establish accountability structures for managing security risks, including documented risk ownership, escalation pathways, and resolution mechanisms.</t>
  </si>
  <si>
    <t>Without assigned risk ownership, identified risks linger unaddressed, escalation stalls, and no one is answerable when a known risk becomes an incident.</t>
  </si>
  <si>
    <t>Assign a named owner to each significant risk in the register; define escalation pathways and resolution timelines; track risks to closure or accepted status.</t>
  </si>
  <si>
    <t>Risks have no assigned owners or escalation paths.</t>
  </si>
  <si>
    <t>Ownership is assumed informally without documentation.</t>
  </si>
  <si>
    <t>Ownership exists for some risks but escalation and follow-through are inconsistent.</t>
  </si>
  <si>
    <t>Documented ownership, escalation pathways, and resolution mechanisms apply to tracked risks.</t>
  </si>
  <si>
    <t>Risk closure timeliness and escalation effectiveness are measured and improved.</t>
  </si>
  <si>
    <t>GV.RR-02, GV.RM-04, GV.OV (Strong, asserted)</t>
  </si>
  <si>
    <t>PM-9, RA-7, CA-5 (Strong, asserted)</t>
  </si>
  <si>
    <t>Cl.6.1.2, A.5.2, Cl.9.3 (Strong, asserted)</t>
  </si>
  <si>
    <t>Cl.6.1, A.5.2 (Weak; AI risk ownership only, asserted)</t>
  </si>
  <si>
    <t>GOVERN 2.1, MANAGE 1.3 (Weak; AI context, asserted)</t>
  </si>
  <si>
    <t>Risk register and accountability tracking tooling; illustrative: risk registers with named owners, escalation workflows, GRC platforms. Category, not a product choice. Illustrative, not endorsements.</t>
  </si>
  <si>
    <t>GRC-10</t>
  </si>
  <si>
    <t>Control Framework Alignment</t>
  </si>
  <si>
    <t>Aligns the organization's security control framework with recognized industry best practices for consistency and effectiveness.</t>
  </si>
  <si>
    <t>The organization shall align its security control framework with industry best practices to ensure consistency and effectiveness in governance, risk, and compliance practices.</t>
  </si>
  <si>
    <t>Without alignment to an established framework, controls are ad hoc and full of gaps, coverage cannot be demonstrated to auditors or partners, and reinvention wastes effort.</t>
  </si>
  <si>
    <t>Adopt a recognized control framework as the baseline, map internal controls to it, identify and close gaps, and keep the mapping current as frameworks and the environment evolve.</t>
  </si>
  <si>
    <t>No alignment to any recognized control framework.</t>
  </si>
  <si>
    <t>Informal reference to a framework without mapping.</t>
  </si>
  <si>
    <t>Controls are partially mapped to a framework with known gaps.</t>
  </si>
  <si>
    <t>Controls are mapped to a recognized framework and gaps are tracked and managed.</t>
  </si>
  <si>
    <t>Framework alignment is reassessed on a cadence and updated as standards and the environment change.</t>
  </si>
  <si>
    <t>GV.OC, GV.SC-01 (Partial, asserted)</t>
  </si>
  <si>
    <t>PM-1, PL-2, CA-2 (Partial, asserted)</t>
  </si>
  <si>
    <t>Cl.6.1.3, A.5.1, Cl.4.4 (Strong, asserted)</t>
  </si>
  <si>
    <t>A.2, Cl.6.1.3 (Weak; AI control framework only, asserted)</t>
  </si>
  <si>
    <t>Control framework mapping and crosswalk tooling; illustrative: open control catalogs (e.g., NIST 800-53, CIS Controls), crosswalk mappings, GRC platforms. Category, not a product choice. Illustrative, not endorsements.</t>
  </si>
  <si>
    <t>GRC-11</t>
  </si>
  <si>
    <t>Security Policy and Standardization Governance</t>
  </si>
  <si>
    <t>Governs the creation, approval, dissemination, and enforcement of security policies and standards across all operational units.</t>
  </si>
  <si>
    <t>The organization shall implement governance processes for the creation, approval, dissemination, and enforcement of security policies and standards across all operational units.</t>
  </si>
  <si>
    <t>Without policy governance, policies are outdated, contradictory, or unknown to staff, enforcement is arbitrary, and the organization cannot show a controlled policy baseline.</t>
  </si>
  <si>
    <t>Define a policy lifecycle covering authoring, review, approval, publication, and enforcement; assign policy owners; give personnel access to current versions and track acknowledgment.</t>
  </si>
  <si>
    <t>No governed policy process; policies are absent or stale.</t>
  </si>
  <si>
    <t>Policies exist but authoring, approval, and distribution are ad hoc.</t>
  </si>
  <si>
    <t>A policy process exists but review cadence and enforcement are inconsistent.</t>
  </si>
  <si>
    <t>A defined policy lifecycle governs authoring, approval, dissemination, and enforcement across units.</t>
  </si>
  <si>
    <t>Policy currency, reach, and adherence are measured and drive lifecycle improvements.</t>
  </si>
  <si>
    <t>GV.PO-01, GV.PO-02 (Strong, asserted)</t>
  </si>
  <si>
    <t>PM-1, PL-1, PS-8, all -1 controls (Strong, asserted)</t>
  </si>
  <si>
    <t>A.5.1, Cl.5.2, A.5.37 (Strong, asserted)</t>
  </si>
  <si>
    <t>A.2, Cl.5.2 (Weak; AI policy only, asserted)</t>
  </si>
  <si>
    <t>GOVERN 1.1 (Weak; AI policy context, asserted)</t>
  </si>
  <si>
    <t>Policy management and lifecycle tooling; illustrative: policy repositories with version control, acknowledgment tracking, GRC platforms. Category, not a product choice. Illustrative, not endorsements.</t>
  </si>
  <si>
    <t>GRC-12</t>
  </si>
  <si>
    <t>Policy Exception Management</t>
  </si>
  <si>
    <t>Provides a formal process to request, review, approve, document, and periodically review exceptions to security policies and controls.</t>
  </si>
  <si>
    <t>The organization shall establish a formal process for requesting, reviewing, and approving exceptions to security policies and controls. Exceptions shall be documented, risk-assessed, and subject to periodic review.</t>
  </si>
  <si>
    <t>Without managed exceptions, deviations happen silently, unapproved risk accumulates, and temporary waivers become permanent gaps no one revisits.</t>
  </si>
  <si>
    <t>Require exceptions to be requested formally, risk-assessed, approved by an appropriate authority, time-bound, documented in a register, and reviewed on expiry or cadence.</t>
  </si>
  <si>
    <t>Exceptions are undocumented or simply ignored deviations.</t>
  </si>
  <si>
    <t>Exceptions are granted informally without risk assessment.</t>
  </si>
  <si>
    <t>An exception process exists but assessment and expiry review are inconsistent.</t>
  </si>
  <si>
    <t>Exceptions are formally requested, risk-assessed, approved, time-bound, and logged.</t>
  </si>
  <si>
    <t>Exception volume, aging, and recurrence are tracked and used to fix root-cause control gaps.</t>
  </si>
  <si>
    <t>GV.RM-06, GV.PO-02 (Partial, asserted)</t>
  </si>
  <si>
    <t>CA-5, PL-2, RA-7, PM-9 (Partial, asserted)</t>
  </si>
  <si>
    <t>Cl.6.1.3, A.5.1, Cl.8.3 (Partial, asserted)</t>
  </si>
  <si>
    <t>Cl.6.1, A.5.2 (Weak; AI exceptions only, asserted)</t>
  </si>
  <si>
    <t>MANAGE 1.3 (Weak; AI context, asserted)</t>
  </si>
  <si>
    <t>Exception and waiver management tooling; illustrative: exception registers with expiry tracking, risk-acceptance workflows, GRC platforms. Category, not a product choice. Illustrative, not endorsements.</t>
  </si>
  <si>
    <t>GRC-13</t>
  </si>
  <si>
    <t>Ethics and Compliance Reporting Mechanism</t>
  </si>
  <si>
    <t>Provides a mechanism for employees, contractors, and stakeholders to report ethics and compliance concerns anonymously and without retaliation.</t>
  </si>
  <si>
    <t>The organization shall implement a mechanism for employees, contractors, and stakeholders to report ethics and compliance concerns anonymously and without fear of retaliation.</t>
  </si>
  <si>
    <t>Without a protected reporting channel, misconduct and control failures stay hidden, whistleblowers fear reprisal, and the organization loses its earliest warning of fraud or abuse.</t>
  </si>
  <si>
    <t>Provide an anonymous reporting channel (such as a hotline or portal), publish a non-retaliation policy, define intake and investigation workflow, and track cases to resolution.</t>
  </si>
  <si>
    <t>No mechanism to report ethics or compliance concerns.</t>
  </si>
  <si>
    <t>Concerns are raised informally with no anonymity or protection.</t>
  </si>
  <si>
    <t>A channel exists but anonymity, intake, or follow-up are inconsistent.</t>
  </si>
  <si>
    <t>An anonymous, non-retaliatory reporting mechanism with defined intake and investigation is in place.</t>
  </si>
  <si>
    <t>Reporting volume, resolution time, and retaliation safeguards are monitored and improved.</t>
  </si>
  <si>
    <t>GV.RR, GV.OC (Weak, asserted)</t>
  </si>
  <si>
    <t>PM-1, PS-8, IR-6 (Weak; no direct whistleblower control, asserted)</t>
  </si>
  <si>
    <t>A.6.8, A.5.4 (Partial, asserted)</t>
  </si>
  <si>
    <t>A.3, Cl.7.4 (Weak; AI concern reporting only, asserted)</t>
  </si>
  <si>
    <t>GOVERN 4.1, GOVERN 4.3 (Weak; AI harm reporting context, asserted)</t>
  </si>
  <si>
    <t>Ethics hotline and case management tooling; illustrative: anonymous reporting portals and hotlines, whistleblower case-management systems. Category, not a product choice. Illustrative, not endorsements.</t>
  </si>
  <si>
    <t>GRC-14</t>
  </si>
  <si>
    <t>Security Awareness and Cultural Integration</t>
  </si>
  <si>
    <t>Fosters a culture of security awareness by embedding governance principles into corporate culture, leadership messaging, and employee engagement.</t>
  </si>
  <si>
    <t>The organization shall foster a culture of security awareness by integrating security governance principles into corporate culture, leadership messaging, and employee engagement initiatives.</t>
  </si>
  <si>
    <t>Without cultural integration, security is seen as the security team's problem alone, staff bypass controls for convenience, and awareness training becomes a checkbox that changes no behavior.</t>
  </si>
  <si>
    <t>Integrate security messaging into leadership communications and onboarding; run engagement initiatives; reinforce expected behaviors; and measure culture through behavior indicators, not just training completion.</t>
  </si>
  <si>
    <t>Security culture is not addressed; security is siloed to one team.</t>
  </si>
  <si>
    <t>Occasional awareness messages with no reinforcement.</t>
  </si>
  <si>
    <t>Awareness activities occur but leadership tie-in and reinforcement are inconsistent.</t>
  </si>
  <si>
    <t>Security governance is embedded in leadership messaging, onboarding, and engagement programs.</t>
  </si>
  <si>
    <t>Culture is measured through behavioral indicators and programs are adjusted on results.</t>
  </si>
  <si>
    <t>GV.RR-04, PR.AT-01, PR.AT-02 (Partial, asserted)</t>
  </si>
  <si>
    <t>AT-2, AT-3, PM-13 (Partial, asserted)</t>
  </si>
  <si>
    <t>A.6.3, Cl.7.3, A.5.1 (Partial, asserted)</t>
  </si>
  <si>
    <t>CIS 14 (Partial, asserted)</t>
  </si>
  <si>
    <t>A.3, Cl.7.3 (Weak; AI awareness only, asserted)</t>
  </si>
  <si>
    <t>GOVERN 2.2, GOVERN 3.2 (Weak; AI culture context, asserted)</t>
  </si>
  <si>
    <t>Security awareness and culture programs; illustrative: awareness training platforms, phishing simulation, engagement and behavior metrics. Category, not a product choice. Illustrative, not endorsements.</t>
  </si>
  <si>
    <t>GRC-15</t>
  </si>
  <si>
    <t>Metrics and Continuous Improvement</t>
  </si>
  <si>
    <t>Defines and tracks governance, risk, and compliance metrics to measure program effectiveness, reviewed periodically and benchmarked for improvement.</t>
  </si>
  <si>
    <t>The organization shall define and track governance, risk, and compliance metrics to measure program effectiveness. Metrics shall be reviewed periodically, and improvements shall be made based on analysis and industry benchmarking.</t>
  </si>
  <si>
    <t>Without metrics, leadership cannot tell whether the GRC program works, improvement is guesswork, and reporting to the board relies on anecdote instead of evidence.</t>
  </si>
  <si>
    <t>Define GRC metrics tied to objectives, collect them on a cadence, review with leadership, benchmark against industry, and drive improvement actions from the analysis.</t>
  </si>
  <si>
    <t>No GRC metrics are defined or tracked.</t>
  </si>
  <si>
    <t>Some numbers are collected ad hoc without consistent meaning.</t>
  </si>
  <si>
    <t>Metrics exist but review cadence and benchmarking are inconsistent.</t>
  </si>
  <si>
    <t>Defined GRC metrics are tracked, reviewed periodically, and benchmarked.</t>
  </si>
  <si>
    <t>Metrics analysis and benchmarking systematically drive program improvements.</t>
  </si>
  <si>
    <t>GV.OV-01, GV.OV-02, GV.OV-03 (Strong, asserted)</t>
  </si>
  <si>
    <t>PM-6, PM-14, CA-7 (Strong, asserted)</t>
  </si>
  <si>
    <t>Cl.9.1, Cl.9.3, Cl.10.1 (Strong, asserted)</t>
  </si>
  <si>
    <t>Cl.9.1, Cl.10.1 (Weak; AI metrics only, asserted)</t>
  </si>
  <si>
    <t>MEASURE 1.1, GOVERN 1.5 (Weak; AI context, asserted)</t>
  </si>
  <si>
    <t>GRC metrics and continuous improvement tooling; illustrative: KPI and KRI dashboards, benchmarking against published baselines, GRC platforms. Category, not a product choice. Illustrative, not endorsements.</t>
  </si>
  <si>
    <t>GRC-16</t>
  </si>
  <si>
    <t>Internal and External Audit Coordination</t>
  </si>
  <si>
    <t>Establishes coordination between security governance teams and internal and external auditors to support transparent assessments and remediation.</t>
  </si>
  <si>
    <t>The organization shall establish coordination mechanisms between security governance teams and internal/external auditors to facilitate transparent assessments, regulatory compliance, and risk mitigation efforts.</t>
  </si>
  <si>
    <t>Without audit coordination, assessments are adversarial and slow, evidence is scrambled together at the last minute, and findings are not tracked to closure across audit cycles.</t>
  </si>
  <si>
    <t>Define a single point of coordination for audits; maintain an evidence repository; schedule assessments; and track audit findings to remediation with owners and due dates.</t>
  </si>
  <si>
    <t>No coordination with auditors; each audit is a fire drill.</t>
  </si>
  <si>
    <t>Coordination happens ad hoc per audit with no repeatable process.</t>
  </si>
  <si>
    <t>A coordination process exists but evidence handling and finding tracking are inconsistent.</t>
  </si>
  <si>
    <t>Audit coordination, evidence management, and finding remediation follow a defined process.</t>
  </si>
  <si>
    <t>Audit outcomes and remediation timeliness are tracked and used to reduce repeat findings.</t>
  </si>
  <si>
    <t>GV.OV, ID.IM-02 (Partial, asserted)</t>
  </si>
  <si>
    <t>CA-2, CA-5, CA-7, AU-6 (Strong, asserted)</t>
  </si>
  <si>
    <t>Cl.9.2, A.5.35, Cl.9.3 (Strong, asserted)</t>
  </si>
  <si>
    <t>Cl.9.2, A.6.2 (Weak; AI audit only, asserted)</t>
  </si>
  <si>
    <t>MEASURE 2.1 (Weak; AI context, asserted)</t>
  </si>
  <si>
    <t>Audit management and evidence tracking tooling; illustrative: audit management systems, evidence repositories, finding-remediation trackers. Category, not a product choice. Illustrative, not endorsements.</t>
  </si>
  <si>
    <t>GRC-17</t>
  </si>
  <si>
    <t>Communication and Stakeholder Engagement</t>
  </si>
  <si>
    <t>Develops a structured communication plan to engage internal and external stakeholders in GRC activities, including reporting, escalation, and advisory sessions.</t>
  </si>
  <si>
    <t>The organization shall develop a structured communication plan for engaging internal and external stakeholders in governance, risk, and compliance activities. The plan shall include periodic reporting, escalation procedures, and advisory sessions.</t>
  </si>
  <si>
    <t>Without a communication plan, stakeholders learn of risk and compliance issues too late, escalation is inconsistent, and governance decisions are made without the input they require.</t>
  </si>
  <si>
    <t>Build a stakeholder communication plan defining audiences, message types, cadence, reporting formats, escalation procedures, and advisory forums; tailor content to each audience.</t>
  </si>
  <si>
    <t>No structured communication with GRC stakeholders.</t>
  </si>
  <si>
    <t>Communication is reactive and inconsistent.</t>
  </si>
  <si>
    <t>A plan exists but audiences, cadence, or escalation are inconsistently applied.</t>
  </si>
  <si>
    <t>A structured communication plan defines audiences, cadence, reporting, and escalation.</t>
  </si>
  <si>
    <t>Communication effectiveness is assessed and the plan is refined to close engagement gaps.</t>
  </si>
  <si>
    <t>GV.RR, GV.OV, GV.OC-02 (Partial, asserted)</t>
  </si>
  <si>
    <t>PM-9, IR-6, CA-7, PL-2 (Partial, asserted)</t>
  </si>
  <si>
    <t>Cl.7.4, A.5.5, Cl.9.3 (Strong, asserted)</t>
  </si>
  <si>
    <t>Cl.7.4, A.8 (Weak; AI stakeholder communication only, asserted)</t>
  </si>
  <si>
    <t>GOVERN 5.1, GOVERN 4.2 (Weak; AI context, asserted)</t>
  </si>
  <si>
    <t>Stakeholder communication and reporting tooling; illustrative: communication plans, stakeholder reporting dashboards, escalation runbooks. Category, not a product choice. Illustrative, not endorsements.</t>
  </si>
  <si>
    <t>GRC-18</t>
  </si>
  <si>
    <t>Governance for Emerging Risks and Technologies</t>
  </si>
  <si>
    <t>Periodically assesses and updates governance structures to address emerging risks and technologies, including cloud, artificial intelligence, and quantum computing.</t>
  </si>
  <si>
    <t>The organization shall periodically assess and update governance structures to address emerging risks, such as cloud security, artificial intelligence, quantum computing, and evolving regulatory requirements.</t>
  </si>
  <si>
    <t>Governance built for yesterday's technology leaves AI, cloud, and quantum risks ungoverned; new exposures accumulate unowned until an incident or regulator forces a reactive scramble.</t>
  </si>
  <si>
    <t>Run a periodic horizon-scan of emerging risks and technologies; assess governance coverage for each; and extend roles, policies, and controls to close gaps for AI, cloud, quantum, and evolving regulation.</t>
  </si>
  <si>
    <t>Emerging risks are not assessed; governance addresses only established technology.</t>
  </si>
  <si>
    <t>Emerging risks are noticed reactively after they materialize.</t>
  </si>
  <si>
    <t>Some emerging risks are reviewed but coverage and cadence are inconsistent.</t>
  </si>
  <si>
    <t>Governance is periodically reassessed and extended to cover emerging risks and technologies.</t>
  </si>
  <si>
    <t>Horizon-scanning is measured for timeliness and governance adapts ahead of risk maturing.</t>
  </si>
  <si>
    <t>GV.OC-01, GV.RM-03, ID.RA-07 (Partial, asserted)</t>
  </si>
  <si>
    <t>PM-9, RA-3, RA-10, PM-28 (Partial, asserted)</t>
  </si>
  <si>
    <t>Cl.4.1, Cl.6.1, A.5.7 (Partial, asserted)</t>
  </si>
  <si>
    <t>Cl.4.1, Cl.6.1, A.5.2 (Partial; genuine AI governance dimension, asserted)</t>
  </si>
  <si>
    <t>GOVERN 1.1, MAP 1.1, MAP 3.2 (Partial; AI emerging-risk governance, asserted)</t>
  </si>
  <si>
    <t>Emerging risk and horizon-scanning tooling; illustrative: risk horizon-scanning processes, emerging-technology risk registers, GRC platforms. Category, not a product choice. Illustrative, not endorsements.</t>
  </si>
  <si>
    <t>GRC-19</t>
  </si>
  <si>
    <t>Governance for Mergers, Acquisitions, and Divestitures</t>
  </si>
  <si>
    <t>Implements governance controls to assess security risks and compliance implications during mergers, acquisitions, and divestitures.</t>
  </si>
  <si>
    <t>The organization shall implement governance controls for assessing security risks and compliance implications in mergers, acquisitions, and divestiture activities, ensuring seamless integration and risk mitigation.</t>
  </si>
  <si>
    <t>Without M&amp;A governance, undisclosed breaches and compliance gaps ride into the enterprise with an acquisition, and divestitures leak data or access because separation was never planned.</t>
  </si>
  <si>
    <t>Embed security and compliance due diligence into M&amp;A workflows; assess target risk before close; plan secure integration or separation; and govern data, access, and control handover.</t>
  </si>
  <si>
    <t>Security is not considered in M&amp;A or divestiture activity.</t>
  </si>
  <si>
    <t>Ad hoc security input on some deals without a defined process.</t>
  </si>
  <si>
    <t>Due diligence occurs but scope and integration planning are inconsistent.</t>
  </si>
  <si>
    <t>Security and compliance due diligence and integration or separation planning are standard for M&amp;A activity.</t>
  </si>
  <si>
    <t>M&amp;A security outcomes are reviewed post-deal and the process is refined from lessons learned.</t>
  </si>
  <si>
    <t>GV.SC, ID.RA, GV.OC (Weak, asserted)</t>
  </si>
  <si>
    <t>RA-3, SA-4, PM-9, CA-3 (Weak, asserted)</t>
  </si>
  <si>
    <t>Cl.6.1, A.5.19, A.5.20 (Weak, asserted)</t>
  </si>
  <si>
    <t>M&amp;A due diligence and integration governance tooling; illustrative: security due diligence checklists, integration and separation runbooks, risk assessment templates. Category, not a product choice. Illustrative, not endorsements.</t>
  </si>
  <si>
    <t>GRC-20</t>
  </si>
  <si>
    <t>Third-Party Governance Integration</t>
  </si>
  <si>
    <t>Extends governance, risk, and compliance expectations to third-party providers, partners, and vendors through contracts, assessments, and monitoring.</t>
  </si>
  <si>
    <t>The organization shall ensure that governance, risk, and compliance expectations extend to third-party service providers, partners, and vendors through formalized contracts, assessments, and monitoring mechanisms.</t>
  </si>
  <si>
    <t>Without third-party governance, vendors introduce risk the organization cannot see, contractual security terms go unenforced, and a supplier breach becomes the organization's breach and liability.</t>
  </si>
  <si>
    <t>Set GRC expectations in contracts; assess third parties before and during engagement based on risk tier; and monitor ongoing compliance and posture. See Third-Party Risk Management where a dedicated supplier-risk family exists.</t>
  </si>
  <si>
    <t>Third-party GRC expectations are not defined or imposed.</t>
  </si>
  <si>
    <t>Some vendors are vetted informally without consistent criteria.</t>
  </si>
  <si>
    <t>Assessments and contract terms exist but coverage and monitoring are inconsistent.</t>
  </si>
  <si>
    <t>GRC expectations are set in contracts, assessed by risk tier, and monitored across third parties.</t>
  </si>
  <si>
    <t>Third-party posture and assessment coverage are measured and drive tiering and remediation.</t>
  </si>
  <si>
    <t>GV.SC-01, GV.SC-05, GV.SC-07 (Strong, asserted)</t>
  </si>
  <si>
    <t>SR-3, SR-5, SR-6, SA-9, PM-9 (Strong, asserted)</t>
  </si>
  <si>
    <t>A.5.19, A.5.20, A.5.21, A.5.22 (Strong, asserted)</t>
  </si>
  <si>
    <t>CIS 15 (Partial, asserted)</t>
  </si>
  <si>
    <t>A.10, A.5.2 (Weak; AI supplier governance only, asserted)</t>
  </si>
  <si>
    <t>MAP 4.1, GOVERN 6.1 (Weak; AI third-party context, asserted)</t>
  </si>
  <si>
    <t>Third-party risk management tooling; illustrative: vendor risk assessment questionnaires, continuous vendor monitoring, TPRM platforms. Category, not a product choice. Illustrative, not endorsements.</t>
  </si>
  <si>
    <t>Enterprise Risk Management (ERM)</t>
  </si>
  <si>
    <t>ERM-01</t>
  </si>
  <si>
    <t>Enterprise Risk Management Framework</t>
  </si>
  <si>
    <t>Establishes and maintains an enterprise risk management framework that unifies risk identification, assessment, response, and monitoring across every business function.</t>
  </si>
  <si>
    <t>The organization shall establish and maintain an enterprise risk management (ERM) framework that integrates risk identification, assessment, response, and monitoring across all business functions.</t>
  </si>
  <si>
    <t>Without a unifying framework, risk is managed in silos with incompatible methods; enterprise-level exposures fall between departments and no one holds an accurate, consolidated picture of what could sink the business.</t>
  </si>
  <si>
    <t>Adopt a recognized ERM structure (COSO ERM, ISO 31000), define common risk taxonomy, methods, and cadence, and connect it to every function; assign an owner for the framework itself.</t>
  </si>
  <si>
    <t>No enterprise risk framework; risk handled case by case in silos.</t>
  </si>
  <si>
    <t>Some functions manage risk their own way with no common method.</t>
  </si>
  <si>
    <t>A framework exists on paper and is applied to parts of the business.</t>
  </si>
  <si>
    <t>A documented ERM framework with common taxonomy and methods spans all functions.</t>
  </si>
  <si>
    <t>Framework coverage and effectiveness are measured, reviewed, and refined on a set cadence.</t>
  </si>
  <si>
    <t>GV.RM, GV.OC (Strong, asserted)</t>
  </si>
  <si>
    <t>PM-9, RA-1 (Strong, asserted)</t>
  </si>
  <si>
    <t>Cl.6.1, Cl.4.1 (Strong, asserted)</t>
  </si>
  <si>
    <t>Cl.6.1 (Weak; AI-scoped risk process only, asserted)</t>
  </si>
  <si>
    <t>GOVERN 1 (Weak, asserted)</t>
  </si>
  <si>
    <t>GRC and ERM platforms plus published risk frameworks; illustrative: ISO 31000, COSO ERM, open GRC tooling. Category, not a product choice. Illustrative, not endorsements.</t>
  </si>
  <si>
    <t>ERM-02</t>
  </si>
  <si>
    <t>Risk Appetite and Tolerance Definition</t>
  </si>
  <si>
    <t>Defines and documents the organization's risk appetite and tolerance levels to guide risk acceptance and decision-making, with executive approval.</t>
  </si>
  <si>
    <t>The organization shall define and document its risk appetite and tolerance levels to guide decision-making and risk acceptance criteria. These shall be reviewed and approved by executive leadership and integrated into operational risk management processes.</t>
  </si>
  <si>
    <t>With no stated appetite, acceptance decisions are arbitrary and inconsistent; one team accepts exposure another would reject, and leadership cannot say whether current risk exceeds what the business is willing to bear.</t>
  </si>
  <si>
    <t>Draft qualitative and quantitative appetite and tolerance statements per risk category, tie them to acceptance criteria, and have executive leadership review and approve them; embed the thresholds in operational processes.</t>
  </si>
  <si>
    <t>No defined risk appetite or tolerance.</t>
  </si>
  <si>
    <t>Appetite discussed informally with no documented thresholds.</t>
  </si>
  <si>
    <t>Some appetite statements exist but are not consistently applied.</t>
  </si>
  <si>
    <t>Documented, executive-approved appetite and tolerance guide acceptance decisions across the enterprise.</t>
  </si>
  <si>
    <t>Appetite is reviewed against realized exposure and adjusted as conditions change.</t>
  </si>
  <si>
    <t>GV.RM-01, GV.RM-02 (Strong, asserted)</t>
  </si>
  <si>
    <t>PM-9 (Partial, asserted)</t>
  </si>
  <si>
    <t>Cl.6.1.2 (Strong, asserted)</t>
  </si>
  <si>
    <t>Cl.6.1.2 (Weak, asserted)</t>
  </si>
  <si>
    <t>GOVERN 1.3 (Weak, asserted)</t>
  </si>
  <si>
    <t>Risk appetite frameworks and GRC threshold tooling; illustrative: ISO 31000 guidance, COSO risk appetite statements, GRC risk registers. Category, not a product choice. Illustrative, not endorsements.</t>
  </si>
  <si>
    <t>ERM-03</t>
  </si>
  <si>
    <t>Risk Governance Structure</t>
  </si>
  <si>
    <t>Implements a risk governance model that assigns risk ownership, defines escalation pathways, and fixes accountability for risk decisions.</t>
  </si>
  <si>
    <t>The organization shall implement a structured risk governance model that assigns risk ownership, establishes escalation pathways, and defines accountability for risk-related decisions.</t>
  </si>
  <si>
    <t>Without assigned ownership and clear escalation, risks have no responsible party, decisions stall or get made by whoever is nearest, and accountability evaporates when a risk materializes.</t>
  </si>
  <si>
    <t>Define risk roles (board, risk committee, risk owners, first and second lines), document escalation routes and decision rights, and record accountability in a RACI or charter.</t>
  </si>
  <si>
    <t>No defined risk governance; ownership unclear.</t>
  </si>
  <si>
    <t>Ownership assigned ad hoc for individual issues.</t>
  </si>
  <si>
    <t>Roles and escalation defined for some areas but inconsistent.</t>
  </si>
  <si>
    <t>A documented governance model assigns ownership, escalation, and accountability enterprise-wide.</t>
  </si>
  <si>
    <t>Governance roles and escalation performance are reviewed and improved on a cadence.</t>
  </si>
  <si>
    <t>PM-2, PM-29, RA-1 (Strong, asserted)</t>
  </si>
  <si>
    <t>Cl.5.3, A.5.2, A.5.4 (Strong, asserted)</t>
  </si>
  <si>
    <t>Cl.5.3 (Weak, asserted)</t>
  </si>
  <si>
    <t>GOVERN 2 (Weak, asserted)</t>
  </si>
  <si>
    <t>Governance and accountability tooling; illustrative: RACI and charter templates, GRC role and ownership modules, board reporting tools. Category, not a product choice. Illustrative, not endorsements.</t>
  </si>
  <si>
    <t>ERM-04</t>
  </si>
  <si>
    <t>Enterprise Risk Identification Process</t>
  </si>
  <si>
    <t>Runs a formalized, continuous process for identifying risks across operational, financial, regulatory, and technological domains, covering internal and external threats.</t>
  </si>
  <si>
    <t>The organization shall implement a formalized process for identifying risks across all operational, financial, regulatory, and technological domains. Risk identification shall be continuous and include internal and external threat considerations.</t>
  </si>
  <si>
    <t>If risk identification is occasional or partial, unknown exposures accumulate unseen; the organization is surprised by risks it could have named in advance and never got the chance to treat.</t>
  </si>
  <si>
    <t>Establish repeatable identification methods (workshops, interviews, external threat feeds, loss data) across all domains, capture results in a central risk register, and run it continuously rather than annually.</t>
  </si>
  <si>
    <t>No structured risk identification.</t>
  </si>
  <si>
    <t>Risks noted reactively after events occur.</t>
  </si>
  <si>
    <t>Identification happens periodically for some domains.</t>
  </si>
  <si>
    <t>A formal, continuous process identifies risks across all domains into a central register.</t>
  </si>
  <si>
    <t>Identification coverage and blind spots are measured and the process is tuned over time.</t>
  </si>
  <si>
    <t>ID.RA-01, ID.RA-03 (Strong, asserted)</t>
  </si>
  <si>
    <t>RA-3, PM-9 (Strong, asserted)</t>
  </si>
  <si>
    <t>MAP 1 (Weak, asserted)</t>
  </si>
  <si>
    <t>Risk register and threat-input tooling; illustrative: risk workshop methods, open threat intelligence feeds, GRC risk registers. Category, not a product choice. Illustrative, not endorsements.</t>
  </si>
  <si>
    <t>ERM-05</t>
  </si>
  <si>
    <t>Risk Assessment and Prioritization</t>
  </si>
  <si>
    <t>Conducts qualitative and quantitative risk assessments by impact, likelihood, and business context, and prioritizes risks to drive resource allocation.</t>
  </si>
  <si>
    <t>The organization shall conduct qualitative and quantitative risk assessments based on impact, likelihood, and business context. Risk prioritization shall be data-driven and support resource allocation for risk treatment.</t>
  </si>
  <si>
    <t>Without disciplined assessment and prioritization, effort spreads evenly across trivial and existential risks alike; scarce resources go to the loudest concern rather than the largest exposure.</t>
  </si>
  <si>
    <t>Apply a consistent scoring method (impact and likelihood scales, and quantitative methods such as FAIR where warranted), rank the register, and use the ranking to allocate treatment resources.</t>
  </si>
  <si>
    <t>Risks not assessed or prioritized.</t>
  </si>
  <si>
    <t>Rough, inconsistent judgments of severity made case by case.</t>
  </si>
  <si>
    <t>A scoring method exists but is applied unevenly.</t>
  </si>
  <si>
    <t>Consistent qualitative and quantitative assessment prioritizes risks and drives resource allocation.</t>
  </si>
  <si>
    <t>Assessment accuracy is back-tested against outcomes and the method is refined.</t>
  </si>
  <si>
    <t>ID.RA-04, ID.RA-05 (Strong, asserted)</t>
  </si>
  <si>
    <t>RA-2, RA-3 (Strong, asserted)</t>
  </si>
  <si>
    <t>MEASURE 2, MAP 5 (Weak, asserted)</t>
  </si>
  <si>
    <t>Risk assessment and quantification tooling; illustrative: FAIR quantitative risk model, impact-likelihood matrices, GRC scoring modules. Category, not a product choice. Illustrative, not endorsements.</t>
  </si>
  <si>
    <t>ERM-06</t>
  </si>
  <si>
    <t>Risk Treatment and Mitigation Strategies</t>
  </si>
  <si>
    <t>Establishes risk treatment plans that specify mitigation, transfer, acceptance, or avoidance, documented and evaluated for effectiveness over time.</t>
  </si>
  <si>
    <t>The organization shall establish risk treatment plans that outline mitigation, transfer, acceptance, or avoidance strategies. Risk treatments shall be documented and continuously evaluated for effectiveness.</t>
  </si>
  <si>
    <t>Without documented treatment plans, identified risks are named but never acted on; the organization knows its exposures and still absorbs the loss because no one decided and recorded how each would be handled.</t>
  </si>
  <si>
    <t>For each prioritized risk, select and document a treatment (mitigate, transfer, accept, avoid), assign an owner and date, and re-evaluate effectiveness on a schedule.</t>
  </si>
  <si>
    <t>No risk treatment plans.</t>
  </si>
  <si>
    <t>Some risks addressed informally with no documented decision.</t>
  </si>
  <si>
    <t>Treatments documented for some risks but not tracked for effectiveness.</t>
  </si>
  <si>
    <t>Documented treatment decisions with owners cover prioritized risks and are evaluated.</t>
  </si>
  <si>
    <t>Treatment effectiveness is measured and plans are adjusted where residual risk stays high.</t>
  </si>
  <si>
    <t>ID.RA-06 (Strong, asserted)</t>
  </si>
  <si>
    <t>RA-7, CA-5 (Strong, asserted)</t>
  </si>
  <si>
    <t>Cl.6.1.3, Cl.8.3 (Strong, asserted)</t>
  </si>
  <si>
    <t>Cl.6.1.3 (Weak, asserted)</t>
  </si>
  <si>
    <t>MANAGE 1 (Weak, asserted)</t>
  </si>
  <si>
    <t>Risk treatment and remediation-tracking tooling; illustrative: risk treatment plan templates, POA&amp;M tracking, GRC remediation workflows. Category, not a product choice. Illustrative, not endorsements.</t>
  </si>
  <si>
    <t>ERM-07</t>
  </si>
  <si>
    <t>Risk Aggregation and Reporting</t>
  </si>
  <si>
    <t>Provides a centralized mechanism that aggregates risks across departments and reports a consolidated enterprise risk view to executive leadership.</t>
  </si>
  <si>
    <t>The organization shall develop a centralized risk aggregation and reporting mechanism that consolidates risks across departments, providing executive leadership with a comprehensive view of enterprise risks.</t>
  </si>
  <si>
    <t>Without aggregation, leadership sees only departmental fragments; correlated and concentrated risks stay invisible, and no one can weigh total exposure or spot that many small risks share a single root cause.</t>
  </si>
  <si>
    <t>Consolidate departmental registers into a central view, normalize scoring so risks are comparable, and produce executive dashboards and periodic risk reports.</t>
  </si>
  <si>
    <t>Risks tracked in isolation with no consolidation.</t>
  </si>
  <si>
    <t>Ad hoc roll-ups produced on request.</t>
  </si>
  <si>
    <t>Some departments feed a partial central view with inconsistent scoring.</t>
  </si>
  <si>
    <t>A centralized mechanism aggregates comparable risks and reports a consolidated view to leadership.</t>
  </si>
  <si>
    <t>Reporting timeliness and completeness are measured and the aggregation is improved.</t>
  </si>
  <si>
    <t>GV.OV, GV.RM-06 (Strong, asserted)</t>
  </si>
  <si>
    <t>PM-9, PM-28, CA-2 (Partial, asserted)</t>
  </si>
  <si>
    <t>Cl.9.1, Cl.9.3 (Strong, asserted)</t>
  </si>
  <si>
    <t>Cl.9.1 (Weak, asserted)</t>
  </si>
  <si>
    <t>GOVERN 1, MEASURE 3 (Weak, asserted)</t>
  </si>
  <si>
    <t>Risk aggregation and executive reporting tooling; illustrative: GRC dashboards, risk register consolidation, BI reporting platforms. Category, not a product choice. Illustrative, not endorsements.</t>
  </si>
  <si>
    <t>ERM-08</t>
  </si>
  <si>
    <t>Continuous Risk Monitoring and Reassessment</t>
  </si>
  <si>
    <t>Establishes continuous risk monitoring to detect emerging threats and changing conditions, with periodic or event-driven reassessment.</t>
  </si>
  <si>
    <t>The organization shall establish continuous risk monitoring mechanisms to detect emerging threats and changing risk conditions. Risk assessments shall be reassessed periodically or when significant changes occur.</t>
  </si>
  <si>
    <t>Point-in-time assessments go stale; without continuous monitoring the risk picture drifts from reality, and the organization treats last year's risks while new ones grow unnoticed until they trigger.</t>
  </si>
  <si>
    <t>Define monitoring signals and triggers, watch internal and external conditions continuously, and reassess risks on a set cadence and whenever significant change occurs.</t>
  </si>
  <si>
    <t>Risks assessed once and rarely revisited.</t>
  </si>
  <si>
    <t>Reassessment happens only after a visible problem.</t>
  </si>
  <si>
    <t>Periodic reassessment exists but no continuous monitoring.</t>
  </si>
  <si>
    <t>Continuous monitoring with cadence-based and event-driven reassessment keeps the risk picture current.</t>
  </si>
  <si>
    <t>Monitoring coverage and detection lead time are measured and improved.</t>
  </si>
  <si>
    <t>ID.RA-01, GV.OV (Strong, asserted)</t>
  </si>
  <si>
    <t>RA-3(3), CA-7, PM-31 (Strong, asserted)</t>
  </si>
  <si>
    <t>Cl.9.1, Cl.6.1 (Strong, asserted)</t>
  </si>
  <si>
    <t>MEASURE 3, MANAGE 4 (Weak, asserted)</t>
  </si>
  <si>
    <t>Continuous risk monitoring tooling; illustrative: continuous control monitoring, external risk and threat feeds, GRC monitoring modules. Category, not a product choice. Illustrative, not endorsements.</t>
  </si>
  <si>
    <t>ERM-09</t>
  </si>
  <si>
    <t>Key Risk Indicators (KRIs) Implementation</t>
  </si>
  <si>
    <t>Defines and monitors Key Risk Indicators aligned to enterprise objectives to give early warning of potential risk events, reviewed regularly for relevance.</t>
  </si>
  <si>
    <t>The organization shall define and monitor Key Risk Indicators (KRIs) to provide early warnings of potential risk events. KRIs shall be aligned with enterprise objectives and reviewed regularly for relevance.</t>
  </si>
  <si>
    <t>Without KRIs, risk events announce themselves only when they hit; the organization has no leading signals and reacts to losses instead of steering away from them while there is still time.</t>
  </si>
  <si>
    <t>Select measurable leading indicators tied to top risks and objectives, set thresholds and owners, monitor them, and review the indicator set periodically to drop noise and add missing signals.</t>
  </si>
  <si>
    <t>No KRIs defined.</t>
  </si>
  <si>
    <t>A few metrics watched informally with no thresholds.</t>
  </si>
  <si>
    <t>KRIs defined for some risks but not consistently reviewed.</t>
  </si>
  <si>
    <t>Objective-aligned KRIs with thresholds are monitored and reviewed for relevance.</t>
  </si>
  <si>
    <t>KRI predictive value is evaluated and indicators are refined against realized events.</t>
  </si>
  <si>
    <t>GV.OV, ID.RA (Partial, asserted)</t>
  </si>
  <si>
    <t>CA-7, PM-6 (Partial, asserted)</t>
  </si>
  <si>
    <t>Cl.9.1 (Partial, asserted)</t>
  </si>
  <si>
    <t>MEASURE 2 (Weak, asserted)</t>
  </si>
  <si>
    <t>Risk metrics and KRI tooling; illustrative: KRI dashboards, threshold alerting, GRC indicator modules. Category, not a product choice. Illustrative, not endorsements.</t>
  </si>
  <si>
    <t>ERM-10</t>
  </si>
  <si>
    <t>Risk-Based Decision-Making Integration</t>
  </si>
  <si>
    <t>Integrates risk considerations into strategic planning, investment decisions, and operational processes so risk exposure factors into decision-making.</t>
  </si>
  <si>
    <t>The organization shall integrate risk considerations into strategic planning, investment decisions, and operational processes, ensuring that risk exposure is factored into decision-making.</t>
  </si>
  <si>
    <t>When risk sits outside decision-making, strategy and investments are chosen blind to exposure; the business commits to initiatives whose risk cost only surfaces after the capital and reputation are already spent.</t>
  </si>
  <si>
    <t>Require risk input at defined decision gates (strategy, budgeting, project approval, major operations), and record how exposure influenced each decision.</t>
  </si>
  <si>
    <t>Risk plays no formal role in decisions.</t>
  </si>
  <si>
    <t>Risk raised in decisions only when someone thinks to.</t>
  </si>
  <si>
    <t>Risk input required for some decisions but not consistently.</t>
  </si>
  <si>
    <t>Risk considerations are built into strategic, investment, and operational decision gates.</t>
  </si>
  <si>
    <t>The influence of risk input on decisions is reviewed and the integration is strengthened.</t>
  </si>
  <si>
    <t>GV.RM-05, GV.OC (Partial, asserted)</t>
  </si>
  <si>
    <t>PM-9, PM-11 (Partial, asserted)</t>
  </si>
  <si>
    <t>Cl.6.1, Cl.5.1 (Partial, asserted)</t>
  </si>
  <si>
    <t>Cl.6.1 (Weak, asserted)</t>
  </si>
  <si>
    <t>GOVERN 1, MAP 1 (Weak, asserted)</t>
  </si>
  <si>
    <t>Risk-informed decision and portfolio tooling; illustrative: risk-adjusted business case templates, decision-gate checklists, portfolio risk tooling. Category, not a product choice. Illustrative, not endorsements.</t>
  </si>
  <si>
    <t>ERM-11</t>
  </si>
  <si>
    <t>Scenario Analysis and Stress Testing</t>
  </si>
  <si>
    <t>Conducts scenario-based risk analysis and stress testing to evaluate the resilience of business operations under adverse conditions.</t>
  </si>
  <si>
    <t>The organization shall conduct scenario-based risk analysis and stress testing exercises to evaluate the resilience of business operations under adverse conditions.</t>
  </si>
  <si>
    <t>Without scenario testing, resilience is assumed rather than proven; the organization discovers only during a real crisis that concentrated dependencies and thin margins cannot absorb the shock.</t>
  </si>
  <si>
    <t>Build plausible adverse scenarios (severe but realistic), stress-test operations, finances, and controls against them, and feed the gaps back into treatment and continuity plans.</t>
  </si>
  <si>
    <t>No scenario analysis or stress testing.</t>
  </si>
  <si>
    <t>Occasional informal what-if discussions.</t>
  </si>
  <si>
    <t>Scenario tests run irregularly for selected risks.</t>
  </si>
  <si>
    <t>Structured scenario analysis and stress tests evaluate resilience and inform treatment.</t>
  </si>
  <si>
    <t>Scenario coverage and test outcomes are tracked and the exercises are refreshed as risks evolve.</t>
  </si>
  <si>
    <t>ID.RA, ID.IM-02 (Partial, asserted)</t>
  </si>
  <si>
    <t>RA-3, CP-4, IR-3 (Partial, asserted)</t>
  </si>
  <si>
    <t>Cl.6.1, A.5.30 (Partial, asserted)</t>
  </si>
  <si>
    <t>MEASURE 2.7 (Weak, asserted)</t>
  </si>
  <si>
    <t>Scenario analysis and stress-testing tooling; illustrative: tabletop exercise methods, scenario modeling, stress-test frameworks. Category, not a product choice. Illustrative, not endorsements.</t>
  </si>
  <si>
    <t>ERM-12</t>
  </si>
  <si>
    <t>Risk Communication and Awareness</t>
  </si>
  <si>
    <t>Implements structured communication protocols to inform stakeholders about enterprise risks, mitigation plans, and response strategies.</t>
  </si>
  <si>
    <t>The organization shall implement structured communication protocols for informing stakeholders about enterprise risks, mitigation plans, and response strategies.</t>
  </si>
  <si>
    <t>Without deliberate risk communication, stakeholders act on stale or wrong assumptions; decisions are made in ignorance of known risks, and the people who could mitigate a risk never hear about it.</t>
  </si>
  <si>
    <t>Define who receives what risk information, in what form, and how often; publish risk reports and awareness material to the right audiences and confirm receipt for critical items.</t>
  </si>
  <si>
    <t>Risk information is not communicated in any structured way.</t>
  </si>
  <si>
    <t>Risks shared informally and inconsistently.</t>
  </si>
  <si>
    <t>Some audiences receive risk updates on an irregular basis.</t>
  </si>
  <si>
    <t>Structured protocols deliver tailored risk information to defined stakeholders on cadence.</t>
  </si>
  <si>
    <t>Communication reach and comprehension are measured and the protocols are improved.</t>
  </si>
  <si>
    <t>GV.RR, GV.OC (Partial, asserted)</t>
  </si>
  <si>
    <t>PM-15, PM-16 (Weak, asserted)</t>
  </si>
  <si>
    <t>Cl.7.4 (Strong, asserted)</t>
  </si>
  <si>
    <t>Cl.7.4 (Weak, asserted)</t>
  </si>
  <si>
    <t>GOVERN 4, MAP 5 (Weak, asserted)</t>
  </si>
  <si>
    <t>Risk communication and reporting tooling; illustrative: stakeholder reporting templates, risk newsletters and briefings, GRC communication modules. Category, not a product choice. Illustrative, not endorsements.</t>
  </si>
  <si>
    <t>ERM-13</t>
  </si>
  <si>
    <t>Third-Party and Supply Chain Risk Management</t>
  </si>
  <si>
    <t>Assesses and manages risk from third-party vendors, suppliers, and partners through contractual controls and continuous monitoring.</t>
  </si>
  <si>
    <t>The organization shall assess and manage risks associated with third-party vendors, suppliers, and partners, ensuring that enterprise risk exposure is minimized through contractual agreements and continuous monitoring.</t>
  </si>
  <si>
    <t>An unmanaged supplier is an unmonitored door into the enterprise; a vendor breach, failure, or concentration becomes the organization's own incident with none of the visibility or control it would have internally.</t>
  </si>
  <si>
    <t>Tier vendors by risk, perform due diligence before onboarding, embed security and risk terms in contracts, and monitor supplier risk continuously through the relationship. See Third-Party Risk Management if a dedicated family exists.</t>
  </si>
  <si>
    <t>Third-party risk is not assessed.</t>
  </si>
  <si>
    <t>Vendors reviewed ad hoc, usually only at onboarding.</t>
  </si>
  <si>
    <t>Some vendors assessed with inconsistent criteria and little monitoring.</t>
  </si>
  <si>
    <t>Risk-tiered due diligence, contractual controls, and continuous monitoring apply across vendors.</t>
  </si>
  <si>
    <t>Third-party risk performance and concentration are measured and the program is improved.</t>
  </si>
  <si>
    <t>GV.SC (Strong, asserted)</t>
  </si>
  <si>
    <t>SR-3, SR-6, PM-30 (Strong, asserted)</t>
  </si>
  <si>
    <t>A.5.19, A.5.20, A.5.22 (Strong, asserted)</t>
  </si>
  <si>
    <t>A.10 (Weak, asserted)</t>
  </si>
  <si>
    <t>GOVERN 6 (Weak, asserted)</t>
  </si>
  <si>
    <t>Third-party and supply chain risk tooling; illustrative: vendor risk questionnaires (SIG), security ratings services, GRC vendor risk modules. Category, not a product choice. Illustrative, not endorsements.</t>
  </si>
  <si>
    <t>ERM-14</t>
  </si>
  <si>
    <t>Regulatory and Compliance Risk Management</t>
  </si>
  <si>
    <t>Monitors and assesses regulatory and compliance risk to keep pace with evolving legal, industry, and contractual obligations.</t>
  </si>
  <si>
    <t>The organization shall monitor and assess regulatory and compliance risks to ensure adherence to evolving legal, industry, and contractual obligations.</t>
  </si>
  <si>
    <t>If regulatory change is not tracked, obligations quietly go unmet; the organization faces fines, sanctions, or loss of authorization to operate over requirements it never registered had changed.</t>
  </si>
  <si>
    <t>Maintain a register of applicable legal, regulatory, and contractual obligations, assign owners, track regulatory change, and assess compliance risk against each obligation.</t>
  </si>
  <si>
    <t>Regulatory and compliance risk is not tracked.</t>
  </si>
  <si>
    <t>Obligations addressed reactively as issues surface.</t>
  </si>
  <si>
    <t>An obligations list exists but change tracking is inconsistent.</t>
  </si>
  <si>
    <t>Obligations are registered, owned, and assessed as regulations and contracts change.</t>
  </si>
  <si>
    <t>Compliance risk trends and change lead time are measured and the process is refined.</t>
  </si>
  <si>
    <t>GV.OC-03 (Strong, asserted)</t>
  </si>
  <si>
    <t>PM-9, PL-1 (Partial, asserted)</t>
  </si>
  <si>
    <t>A.5.31, A.5.34 (Strong, asserted)</t>
  </si>
  <si>
    <t>A.9 (Weak, asserted)</t>
  </si>
  <si>
    <t>GOVERN 1.1 (Weak, asserted)</t>
  </si>
  <si>
    <t>Regulatory change and compliance risk tooling; illustrative: obligations registers, regulatory change feeds, GRC compliance modules. Category, not a product choice. Illustrative, not endorsements.</t>
  </si>
  <si>
    <t>ERM-15</t>
  </si>
  <si>
    <t>Risk Escalation and Exception Handling</t>
  </si>
  <si>
    <t>Provides a formal process to escalate high-priority risks to executive leadership and to handle policy exceptions through documented justification and compensating controls.</t>
  </si>
  <si>
    <t>The organization shall establish a formal process for escalating high-priority risks to executive leadership and managing exceptions to risk policies through documented justifications and compensating controls.</t>
  </si>
  <si>
    <t>Without a defined escalation and exception path, urgent risks either never reach leadership or are handled by silent workarounds; exceptions accumulate undocumented, and compensating controls that were promised are never verified.</t>
  </si>
  <si>
    <t>Define escalation thresholds and routes to leadership, and require exceptions to carry a documented justification, an expiry, an approver, and compensating controls; track open exceptions.</t>
  </si>
  <si>
    <t>No formal escalation or exception process.</t>
  </si>
  <si>
    <t>Escalations and exceptions handled informally, often undocumented.</t>
  </si>
  <si>
    <t>Escalation and exceptions defined for some cases but inconsistently applied.</t>
  </si>
  <si>
    <t>High-priority risks escalate to leadership and exceptions are documented with compensating controls.</t>
  </si>
  <si>
    <t>Escalation timeliness and open-exception aging are measured and the process is tightened.</t>
  </si>
  <si>
    <t>GV.RR, GV.OV (Partial, asserted)</t>
  </si>
  <si>
    <t>CA-5, PM-4, PL-1 (Partial, asserted)</t>
  </si>
  <si>
    <t>Cl.6.1, A.5.4 (Partial, asserted)</t>
  </si>
  <si>
    <t>Escalation and exception management tooling; illustrative: exception registers with expiry, escalation workflow tooling, GRC exception modules. Category, not a product choice. Illustrative, not endorsements.</t>
  </si>
  <si>
    <t>ERM-16</t>
  </si>
  <si>
    <t>Enterprise Risk Management Maturity Evaluation</t>
  </si>
  <si>
    <t>Periodically assesses and benchmarks the ERM program against industry best practices to drive continuous improvement and maturity progression.</t>
  </si>
  <si>
    <t>The organization shall periodically assess and benchmark its ERM program against industry best practices to ensure continuous improvement and maturity progression.</t>
  </si>
  <si>
    <t>Without maturity evaluation, an ERM program calcifies and slowly falls behind the threat and regulatory landscape; leadership believes it is well-managed while the practice quietly decays relative to peers.</t>
  </si>
  <si>
    <t>Assess the ERM program against a maturity model and recognized frameworks, benchmark against peers where possible, and turn gaps into an improvement roadmap.</t>
  </si>
  <si>
    <t>ERM maturity is never evaluated.</t>
  </si>
  <si>
    <t>Informal opinions on program quality, no benchmark.</t>
  </si>
  <si>
    <t>Occasional self-assessment without a consistent model.</t>
  </si>
  <si>
    <t>The program is periodically assessed against a maturity model and benchmarked, feeding improvement.</t>
  </si>
  <si>
    <t>Maturity trends are tracked over time and improvement targets are set and reviewed.</t>
  </si>
  <si>
    <t>GV.OV-03, ID.IM (Strong, asserted)</t>
  </si>
  <si>
    <t>CA-2, PM-9, CA-7 (Partial, asserted)</t>
  </si>
  <si>
    <t>Cl.9.3, Cl.10 (Strong, asserted)</t>
  </si>
  <si>
    <t>Cl.10 (Weak, asserted)</t>
  </si>
  <si>
    <t>MANAGE 4, GOVERN 1 (Weak, asserted)</t>
  </si>
  <si>
    <t>Maturity assessment and benchmarking tooling; illustrative: capability maturity models, framework self-assessment methods, GRC maturity modules. Category, not a product choice. Illustrative, not endorsements.</t>
  </si>
  <si>
    <t>ERM-17</t>
  </si>
  <si>
    <t>Risk Integration in Mergers, Acquisitions, and Divestitures</t>
  </si>
  <si>
    <t>Conducts risk assessments during mergers, acquisitions, and divestitures to evaluate security, financial, and operational risk in business transitions.</t>
  </si>
  <si>
    <t>The organization shall conduct risk assessments during mergers, acquisitions, and divestitures to evaluate security, financial, and operational risks associated with business transitions.</t>
  </si>
  <si>
    <t>An acquisition inherits every unknown risk of the target; without transition due diligence the organization buys latent breaches, liabilities, and integration failures, or a divestiture leaves residual exposure it never accounted for.</t>
  </si>
  <si>
    <t>Build risk into deal due diligence and integration or separation planning, covering security posture, financial and operational risk, and inherited liabilities; document findings for the deal decision.</t>
  </si>
  <si>
    <t>Transactions proceed without structured risk assessment.</t>
  </si>
  <si>
    <t>Some risks reviewed ad hoc during a deal.</t>
  </si>
  <si>
    <t>Due diligence covers risk inconsistently across transactions.</t>
  </si>
  <si>
    <t>Structured risk assessment is standard in M&amp;A and divestiture due diligence and integration.</t>
  </si>
  <si>
    <t>Post-deal outcomes are reviewed against pre-deal findings and the approach is improved.</t>
  </si>
  <si>
    <t>ID.RA, GV.SC (Weak, asserted)</t>
  </si>
  <si>
    <t>RA-3, PM-9 (Weak, asserted)</t>
  </si>
  <si>
    <t>Transaction risk due diligence tooling; illustrative: due diligence checklists, virtual data room review methods, security posture assessment. Category, not a product choice. Illustrative, not endorsements.</t>
  </si>
  <si>
    <t>ERM-18</t>
  </si>
  <si>
    <t>Emerging Risk Identification and Adaptation</t>
  </si>
  <si>
    <t>Establishes processes to identify, analyze, and adapt to emerging risks including geopolitical, economic, technological, and environmental threats.</t>
  </si>
  <si>
    <t>The organization shall establish processes to identify, analyze, and adapt to emerging risks, including geopolitical, economic, technological, and environmental threats.</t>
  </si>
  <si>
    <t>Emerging risks arrive from outside the historical register; without a horizon-scanning process the organization prepares only for yesterday's risks and is blindsided by shifts it had every opportunity to see forming.</t>
  </si>
  <si>
    <t>Run horizon scanning across geopolitical, economic, technological, and environmental domains, analyze plausibility and impact of emerging risks, and adapt strategy and treatment as signals strengthen.</t>
  </si>
  <si>
    <t>No process for emerging risk.</t>
  </si>
  <si>
    <t>Emerging risks noticed only when they become current.</t>
  </si>
  <si>
    <t>Some horizon scanning done irregularly by individuals.</t>
  </si>
  <si>
    <t>A structured process scans, analyzes, and adapts to emerging risks across domains.</t>
  </si>
  <si>
    <t>Emerging-risk foresight is reviewed against what materialized and the scanning is tuned.</t>
  </si>
  <si>
    <t>ID.RA-02, GV.RM (Partial, asserted)</t>
  </si>
  <si>
    <t>RA-3, RA-10, PM-16 (Partial, asserted)</t>
  </si>
  <si>
    <t>Cl.6.1, A.5.7 (Partial, asserted)</t>
  </si>
  <si>
    <t>MAP 1, MANAGE 4 (Weak, asserted)</t>
  </si>
  <si>
    <t>Horizon scanning and emerging risk tooling; illustrative: environmental scanning methods, open threat intelligence, scenario and trend analysis. Category, not a product choice. Illustrative, not endorsements.</t>
  </si>
  <si>
    <t>ERM-19</t>
  </si>
  <si>
    <t>Cyber Risk Management Alignment</t>
  </si>
  <si>
    <t>Integrates cybersecurity risk management into the broader ERM framework so cyber threats and vulnerabilities are assessed and addressed at the enterprise level.</t>
  </si>
  <si>
    <t>The organization shall integrate cybersecurity risk management within the broader ERM framework, ensuring cyber threats and vulnerabilities are assessed and addressed at the enterprise level.</t>
  </si>
  <si>
    <t>When cyber risk is siloed from enterprise risk, leadership underweights it against financial and operational risks; a material cyber exposure is treated as an IT issue and never gets the enterprise-level attention and funding its potential impact warrants.</t>
  </si>
  <si>
    <t>Express cyber risk in enterprise terms and scoring, feed it into the central register and executive reporting, and align cyber risk treatment with enterprise appetite. See Cyber Risk Management if a dedicated family exists.</t>
  </si>
  <si>
    <t>Cyber risk is managed apart from ERM.</t>
  </si>
  <si>
    <t>Cyber risk occasionally surfaces to enterprise level ad hoc.</t>
  </si>
  <si>
    <t>Cyber risk feeds ERM partially with inconsistent scoring.</t>
  </si>
  <si>
    <t>Cyber risk is assessed and reported within ERM using common enterprise scoring.</t>
  </si>
  <si>
    <t>Cyber and enterprise risk alignment is measured and integration is improved over time.</t>
  </si>
  <si>
    <t>GV.RM, ID.RA (Strong, asserted)</t>
  </si>
  <si>
    <t>Cl.6.1, A.5.1 (Strong, asserted)</t>
  </si>
  <si>
    <t>MAP 1, GOVERN 1 (Weak, asserted)</t>
  </si>
  <si>
    <t>Cyber risk quantification and integration tooling; illustrative: FAIR cyber risk quantification, cyber risk registers, GRC integration modules. Category, not a product choice. Illustrative, not endorsements.</t>
  </si>
  <si>
    <t>ERM-20</t>
  </si>
  <si>
    <t>Business Impact Analysis (BIA) Integration</t>
  </si>
  <si>
    <t>Incorporates business impact analysis findings into enterprise risk management so risk prioritization aligns with business continuity objectives.</t>
  </si>
  <si>
    <t>The organization shall incorporate business impact analysis (BIA) findings into enterprise risk management activities to align risk prioritization with business continuity objectives.</t>
  </si>
  <si>
    <t>Without BIA input, risk prioritization ignores which processes the business actually cannot live without; effort protects low-value assets while a disruption to a critical, time-sensitive process goes underweighted until it halts operations.</t>
  </si>
  <si>
    <t>Feed BIA outputs (critical processes, recovery time and point objectives, dependencies) into risk prioritization and treatment, so continuity-critical exposures rank accordingly. See Business Continuity if a dedicated family exists.</t>
  </si>
  <si>
    <t>BIA findings are not used in risk management.</t>
  </si>
  <si>
    <t>BIA output referenced informally, if at all.</t>
  </si>
  <si>
    <t>Some BIA results inform risk decisions inconsistently.</t>
  </si>
  <si>
    <t>BIA findings systematically shape risk prioritization and treatment.</t>
  </si>
  <si>
    <t>Alignment between BIA criticality and risk priority is reviewed and refined as the business changes.</t>
  </si>
  <si>
    <t>ID.RA, ID.AM (Partial, asserted)</t>
  </si>
  <si>
    <t>CP-2, RA-3 (Partial, asserted)</t>
  </si>
  <si>
    <t>A.5.30, Cl.6.1 (Partial, asserted)</t>
  </si>
  <si>
    <t>Business impact analysis tooling; illustrative: BIA questionnaires, RTO and RPO mapping, continuity planning tools. Category, not a product choice. Illustrative, not endorsements.</t>
  </si>
  <si>
    <t>Third-Party Risk Management (TPR)</t>
  </si>
  <si>
    <t>TPR-01</t>
  </si>
  <si>
    <t>Third-Party Risk Management Program Establishment</t>
  </si>
  <si>
    <t>Establishes a formal program to assess, monitor, and mitigate risk from vendors, suppliers, contractors, and partners across their lifecycle.</t>
  </si>
  <si>
    <t>The organization shall establish a formal Third-Party Risk Management (TPRM) program to assess, monitor, and mitigate risks associated with vendors, suppliers, contractors, and partners.</t>
  </si>
  <si>
    <t>Without a program, third-party risk is handled ad hoc by whoever signs the contract; vendors get access with no assessment, and a supplier breach becomes the organization's breach with no one accountable.</t>
  </si>
  <si>
    <t>Charter a TPRM program with an owner, defined scope, an intake process for new vendors, and a policy that ties assessment depth to vendor risk.</t>
  </si>
  <si>
    <t>No third-party risk program; vendors onboarded without assessment.</t>
  </si>
  <si>
    <t>Some vendors reviewed when a stakeholder happens to ask.</t>
  </si>
  <si>
    <t>A repeatable intake and review process exists but coverage is partial.</t>
  </si>
  <si>
    <t>A chartered TPRM program with defined ownership, policy, and lifecycle coverage.</t>
  </si>
  <si>
    <t>Program coverage, assessment quality, and residual risk are measured and improved on a cadence.</t>
  </si>
  <si>
    <t>GV.SC-01, GV.SC-02 (Strong, asserted)</t>
  </si>
  <si>
    <t>SR-1, SR-2, PM-9 (Strong, asserted)</t>
  </si>
  <si>
    <t>A.5.19 (Strong, asserted)</t>
  </si>
  <si>
    <t>CIS 15 (Strong, asserted)</t>
  </si>
  <si>
    <t>Third-party risk management (TPRM) / GRC platforms; illustrative: standardized assessment questionnaires (e.g., Shared Assessments SIG, CSA CAIQ), a documented vendor register. Category, not a product choice. Illustrative, not endorsements.</t>
  </si>
  <si>
    <t>TPR-02</t>
  </si>
  <si>
    <t>Third-Party Classification and Tiering</t>
  </si>
  <si>
    <t>Classifies and tiers third parties by risk impact, data access, and business criticality so oversight effort matches exposure.</t>
  </si>
  <si>
    <t>The organization shall implement a classification and tiering methodology to categorize third parties based on their risk impact, access to sensitive data, and business criticality.</t>
  </si>
  <si>
    <t>Treating every vendor the same wastes effort on low-risk suppliers and under-scrutinizes the critical ones; a vendor with deep data access can slip through the same light review as a landscaping contractor.</t>
  </si>
  <si>
    <t>Define tiers with objective criteria (data sensitivity, system access, criticality, regulatory exposure) and assign each vendor a tier that drives assessment depth and monitoring frequency.</t>
  </si>
  <si>
    <t>No tiering; all vendors treated alike or not categorized at all.</t>
  </si>
  <si>
    <t>Informal sense of which vendors are important, undocumented.</t>
  </si>
  <si>
    <t>A tiering scheme exists but is applied inconsistently across vendors.</t>
  </si>
  <si>
    <t>A defined tiering methodology with criteria drives assessment and monitoring depth.</t>
  </si>
  <si>
    <t>Tier assignments are reviewed as vendor risk changes and the criteria are refined over time.</t>
  </si>
  <si>
    <t>GV.SC-04 (Strong, asserted)</t>
  </si>
  <si>
    <t>SR-6, RA-2 (Partial, asserted)</t>
  </si>
  <si>
    <t>A.5.19, A.5.21 (Partial, asserted)</t>
  </si>
  <si>
    <t>CIS 15.1, CIS 15.2 (Partial, asserted)</t>
  </si>
  <si>
    <t>TPRM / vendor tiering tooling; illustrative: risk-scoring rubrics, a maintained vendor inventory with criticality tags, standardized questionnaires for inherent-risk scoping. Category, not a product choice. Illustrative, not endorsements.</t>
  </si>
  <si>
    <t>TPR-03</t>
  </si>
  <si>
    <t>Due Diligence and Vendor Pre-Screening</t>
  </si>
  <si>
    <t>Conducts due diligence before engaging a third party, covering security posture, financial stability, regulatory compliance, and background verification.</t>
  </si>
  <si>
    <t>The organization shall conduct comprehensive due diligence before engaging third parties, including security assessments, financial stability reviews, regulatory compliance checks, and background verification.</t>
  </si>
  <si>
    <t>Skipping pre-engagement diligence means learning about a vendor's weak controls, financial distress, or compliance gaps only after they hold your data; the cheapest time to reject a risky vendor is before signing.</t>
  </si>
  <si>
    <t>Require a documented due-diligence review scaled to vendor tier before contract signature, including a security assessment, financial and regulatory checks, and reference or background verification.</t>
  </si>
  <si>
    <t>Vendors engaged with no pre-contract diligence.</t>
  </si>
  <si>
    <t>Occasional checks when someone raises a concern.</t>
  </si>
  <si>
    <t>Diligence performed for some vendors without consistent criteria.</t>
  </si>
  <si>
    <t>Tier-scaled due diligence is required and documented before engagement.</t>
  </si>
  <si>
    <t>Diligence findings are tracked against later vendor performance and the criteria are tuned.</t>
  </si>
  <si>
    <t>GV.SC-06 (Strong, asserted)</t>
  </si>
  <si>
    <t>SR-3, SR-5, SA-9 (Partial, asserted)</t>
  </si>
  <si>
    <t>A.5.19, A.5.20 (Strong, asserted)</t>
  </si>
  <si>
    <t>CIS 15.4 (Partial, asserted)</t>
  </si>
  <si>
    <t>Vendor due-diligence tooling; illustrative: standardized security questionnaires (e.g., SIG, CAIQ), attestation reviews (e.g., SOC 2 reports, ISO 27001 certificates), security-rating services. Category, not a product choice. Illustrative, not endorsements.</t>
  </si>
  <si>
    <t>TPR-04</t>
  </si>
  <si>
    <t>Contractual Security and Compliance Requirements</t>
  </si>
  <si>
    <t>Binds third parties to security, compliance, and risk requirements through contracts, including SLAs, data protection clauses, and audit rights.</t>
  </si>
  <si>
    <t>The organization shall require all third parties to adhere to security, compliance, and risk management standards through legally binding contracts, including service-level agreements (SLAs), data protection clauses, and audit rights.</t>
  </si>
  <si>
    <t>Without contractual obligations, the organization has no enforceable recourse when a vendor mishandles data or misses a security commitment; expectations that live only in email are not enforceable.</t>
  </si>
  <si>
    <t>Embed standard security, data protection, breach notification, SLA, and audit-right clauses in vendor agreements, scaled to tier, and require sign-off before access is granted.</t>
  </si>
  <si>
    <t>Contracts contain no security or data protection obligations.</t>
  </si>
  <si>
    <t>Security terms added occasionally at an individual's initiative.</t>
  </si>
  <si>
    <t>Standard clauses exist but are inconsistently included across contracts.</t>
  </si>
  <si>
    <t>Tier-scaled security, SLA, and audit-right clauses are standard in agreements.</t>
  </si>
  <si>
    <t>Clause coverage and vendor adherence are tracked and the template language is improved.</t>
  </si>
  <si>
    <t>GV.SC-05 (Strong, asserted)</t>
  </si>
  <si>
    <t>SR-2, SA-4, SA-9 (Strong, asserted)</t>
  </si>
  <si>
    <t>A.5.20 (Strong, asserted)</t>
  </si>
  <si>
    <t>CIS 15.4, CIS 15.5 (Partial, asserted)</t>
  </si>
  <si>
    <t>Contract and clause management tooling; illustrative: standard security addenda and data processing agreement templates, contract lifecycle management systems, clause libraries. Category, not a product choice. Illustrative, not endorsements.</t>
  </si>
  <si>
    <t>TPR-05</t>
  </si>
  <si>
    <t>Continuous Vendor Risk Monitoring</t>
  </si>
  <si>
    <t>Continuously monitors third-party security posture, compliance status, and operational risk throughout the relationship, not only at onboarding.</t>
  </si>
  <si>
    <t>The organization shall implement a process for continuously monitoring third-party security posture, compliance status, and operational risks throughout the vendor lifecycle.</t>
  </si>
  <si>
    <t>A vendor that passed assessment at signing can degrade, get breached, or fall out of compliance later; point-in-time review misses risk that emerges after the contract is live.</t>
  </si>
  <si>
    <t>Establish ongoing monitoring scaled to tier: periodic reassessments, continuous security ratings or attestation refreshes, and alerting on vendor breaches or compliance changes.</t>
  </si>
  <si>
    <t>Vendors assessed once at onboarding, if at all, and never revisited.</t>
  </si>
  <si>
    <t>Occasional re-checks prompted by news or incidents.</t>
  </si>
  <si>
    <t>Reassessment happens for some vendors on an irregular basis.</t>
  </si>
  <si>
    <t>Tier-based ongoing monitoring with defined frequency and triggers is in place.</t>
  </si>
  <si>
    <t>Monitoring signals feed risk scores that are reviewed and drive re-tiering and remediation.</t>
  </si>
  <si>
    <t>GV.SC-07, DE.CM (Strong, asserted)</t>
  </si>
  <si>
    <t>SR-6, CA-7 (Partial, asserted)</t>
  </si>
  <si>
    <t>A.5.22 (Strong, asserted)</t>
  </si>
  <si>
    <t>CIS 15.7 (Partial, asserted)</t>
  </si>
  <si>
    <t>Continuous vendor monitoring tooling; illustrative: security-rating services, attestation-refresh tracking, breach and news monitoring feeds. Category, not a product choice. Illustrative, not endorsements.</t>
  </si>
  <si>
    <t>TPR-06</t>
  </si>
  <si>
    <t>Third-Party Access Control and Least Privilege Enforcement</t>
  </si>
  <si>
    <t>Enforces least-privilege access for third parties so they can reach only the systems, data, and assets their contract requires.</t>
  </si>
  <si>
    <t>The organization shall enforce least privilege access controls for third parties, ensuring they only have access to systems, data, and assets necessary for their contractual obligations.</t>
  </si>
  <si>
    <t>Third parties granted broad or standing access become an oversized attack surface; a compromised vendor account with excess privilege gives an attacker a direct path into internal systems.</t>
  </si>
  <si>
    <t>Provision third-party access to the minimum needed, prefer time-bound and just-in-time grants, segregate vendor access paths, and review entitlements regularly. See Identity and Access Management.</t>
  </si>
  <si>
    <t>Third parties given broad or shared standing access.</t>
  </si>
  <si>
    <t>Access scoped case by case at the administrator's discretion.</t>
  </si>
  <si>
    <t>Least-privilege intended but entitlements drift and go unreviewed.</t>
  </si>
  <si>
    <t>Third-party access is least-privilege, segregated, and periodically recertified.</t>
  </si>
  <si>
    <t>Vendor entitlements are monitored, right-sized, and time-bound with measured review coverage.</t>
  </si>
  <si>
    <t>PR.AA-05, PR.AA-01 (Strong, asserted)</t>
  </si>
  <si>
    <t>AC-6, AC-3, AC-2 (Strong, asserted)</t>
  </si>
  <si>
    <t>A.5.15, A.8.2, A.5.18 (Strong, asserted)</t>
  </si>
  <si>
    <t>CIS 6, CIS 5 (Partial, asserted)</t>
  </si>
  <si>
    <t>Access governance tooling for external identities; illustrative: just-in-time and time-bound access grants, access reviews and recertification, network segmentation for vendor paths. Category, not a product choice. Illustrative, not endorsements.</t>
  </si>
  <si>
    <t>TPR-07</t>
  </si>
  <si>
    <t>Vendor Security Assessments and Audits</t>
  </si>
  <si>
    <t>Performs periodic security assessments and audits of high-risk third parties to validate compliance with policies, regulations, and contract terms.</t>
  </si>
  <si>
    <t>The organization shall conduct periodic security assessments and audits of high-risk third parties to validate compliance with security policies, industry regulations, and contractual obligations.</t>
  </si>
  <si>
    <t>Self-attestations can be stale or optimistic; without independent assessment the organization cannot confirm a critical vendor actually operates the controls it claims until a failure exposes the gap.</t>
  </si>
  <si>
    <t>Schedule assessments and audits by tier, use questionnaires plus evidence review or third-party attestations, and exercise contractual audit rights for the highest-risk vendors.</t>
  </si>
  <si>
    <t>No security assessments or audits of vendors.</t>
  </si>
  <si>
    <t>Assessments done ad hoc after a problem surfaces.</t>
  </si>
  <si>
    <t>Assessments run for some high-risk vendors without a set schedule.</t>
  </si>
  <si>
    <t>Tier-based assessments and audits with evidence review occur on a defined cadence.</t>
  </si>
  <si>
    <t>Assessment findings are tracked to remediation closure and the program adjusts scope by risk.</t>
  </si>
  <si>
    <t>GV.SC-07 (Strong, asserted)</t>
  </si>
  <si>
    <t>SR-6, CA-2, SA-9 (Partial, asserted)</t>
  </si>
  <si>
    <t>A.5.22, A.5.35 (Partial, asserted)</t>
  </si>
  <si>
    <t>Vendor assessment and audit tooling; illustrative: standardized questionnaires (e.g., SIG), independent attestations (e.g., SOC 2, ISO 27001), evidence-collection workflows. Category, not a product choice. Illustrative, not endorsements.</t>
  </si>
  <si>
    <t>TPR-08</t>
  </si>
  <si>
    <t>Incident Response and Notification Requirements for Third Parties</t>
  </si>
  <si>
    <t>Requires third parties to maintain an incident response plan and to promptly report incidents, breaches, or compliance violations affecting the organization.</t>
  </si>
  <si>
    <t>The organization shall require third parties to have an incident response plan in place and promptly report security incidents, data breaches, or compliance violations affecting the organization.</t>
  </si>
  <si>
    <t>If a vendor sits on a breach or has no response plan, the organization loses the time it needs to contain fallout and meet its own regulatory notification deadlines; silent vendor incidents become the organization's late disclosures.</t>
  </si>
  <si>
    <t>Contractually require a vendor incident response capability and defined notification timeframes and channels, and integrate vendor incidents into the organization's own response process. See Incident Response.</t>
  </si>
  <si>
    <t>No incident response or notification obligations on vendors.</t>
  </si>
  <si>
    <t>Notification expectations discussed informally, not in contract.</t>
  </si>
  <si>
    <t>Some contracts require notification but timeframes and channels vary.</t>
  </si>
  <si>
    <t>Vendors are contractually required to have a plan and report within defined timeframes.</t>
  </si>
  <si>
    <t>Vendor notification timeliness is tracked and drills or reviews test the reporting path.</t>
  </si>
  <si>
    <t>GV.SC-08, RS.CO (Strong, asserted)</t>
  </si>
  <si>
    <t>IR-6, SR-8, IR-4 (Partial, asserted)</t>
  </si>
  <si>
    <t>A.5.20, A.5.24, A.5.26 (Partial, asserted)</t>
  </si>
  <si>
    <t>CIS 15, CIS 17 (Partial, asserted)</t>
  </si>
  <si>
    <t>Vendor incident-notification tooling; illustrative: contractual notification SLAs, shared incident intake channels, breach-monitoring feeds. Category, not a product choice. Illustrative, not endorsements.</t>
  </si>
  <si>
    <t>TPR-09</t>
  </si>
  <si>
    <t>Supply Chain Security and Risk Mitigation</t>
  </si>
  <si>
    <t>Evaluates and mitigates supply chain dependency risk, including fourth parties (subcontractors, downstream suppliers) and geopolitical factors.</t>
  </si>
  <si>
    <t>The organization shall evaluate and mitigate risks related to supply chain dependencies, including risks from fourth parties (subcontractors, downstream suppliers) and geopolitical factors.</t>
  </si>
  <si>
    <t>Risk does not stop at the direct vendor; a subcontractor breach or a geopolitically exposed upstream supplier can disrupt the organization through a vendor that itself looked fine, and this chain is often invisible.</t>
  </si>
  <si>
    <t>Map critical vendors' material subcontractors and upstream dependencies, require disclosure of fourth parties, and factor provenance and geopolitical concentration into risk decisions.</t>
  </si>
  <si>
    <t>No visibility beyond the direct vendor.</t>
  </si>
  <si>
    <t>Fourth-party risk considered only when a vendor volunteers it.</t>
  </si>
  <si>
    <t>Some critical vendors' subcontractors are mapped inconsistently.</t>
  </si>
  <si>
    <t>Fourth-party disclosure and supply chain risk analysis are required for critical vendors.</t>
  </si>
  <si>
    <t>Supply chain maps are maintained, and concentration and geopolitical exposure are tracked and acted on.</t>
  </si>
  <si>
    <t>GV.SC-04, GV.SC-05 (Strong, asserted)</t>
  </si>
  <si>
    <t>SR-3, SR-4, SR-5 (Strong, asserted)</t>
  </si>
  <si>
    <t>A.5.21 (Strong, asserted)</t>
  </si>
  <si>
    <t>Supply chain risk tooling; illustrative: fourth-party disclosure requirements, supply chain mapping, provenance and component-origin analysis. Category, not a product choice. Illustrative, not endorsements.</t>
  </si>
  <si>
    <t>TPR-10</t>
  </si>
  <si>
    <t>Data Protection and Privacy Obligations for Third Parties</t>
  </si>
  <si>
    <t>Ensures third parties handling sensitive data apply appropriate data protection, encryption, and privacy controls per legal and regulatory requirements.</t>
  </si>
  <si>
    <t>The organization shall ensure that third parties handling sensitive data implement appropriate data protection, encryption, and privacy controls in accordance with legal and regulatory requirements.</t>
  </si>
  <si>
    <t>A vendor that stores or processes sensitive data without encryption or adequate privacy controls exposes the organization to breach and regulatory penalty; the data owner remains accountable even when a processor mishandles it.</t>
  </si>
  <si>
    <t>Require encryption in transit and at rest, data minimization, and privacy controls in vendor agreements, verify them by tier, and map processing to applicable data protection obligations. See Data Protection.</t>
  </si>
  <si>
    <t>No data protection requirements imposed on vendors.</t>
  </si>
  <si>
    <t>Protections requested informally for some sensitive engagements.</t>
  </si>
  <si>
    <t>Requirements defined but verification is inconsistent.</t>
  </si>
  <si>
    <t>Encryption, privacy, and data-handling requirements are required and verified by tier.</t>
  </si>
  <si>
    <t>Vendor data protection is evidenced, monitored, and reassessed as regulations and data flows change.</t>
  </si>
  <si>
    <t>GV.SC-05, PR.DS-01, PR.DS-02 (Partial, asserted)</t>
  </si>
  <si>
    <t>SA-9, SC-13, MP-6 (Partial, asserted)</t>
  </si>
  <si>
    <t>A.5.34, A.8.24, A.5.20 (Partial, asserted)</t>
  </si>
  <si>
    <t>CIS 3, CIS 15 (Partial, asserted)</t>
  </si>
  <si>
    <t>Third-party data protection tooling; illustrative: data processing agreements, encryption requirements (e.g., TLS, AES-based at-rest encryption), data-flow mapping. Category, not a product choice. Illustrative, not endorsements.</t>
  </si>
  <si>
    <t>TPR-11</t>
  </si>
  <si>
    <t>Third-Party Risk Metrics and Reporting</t>
  </si>
  <si>
    <t>Defines key risk indicators and performance metrics for third-party risk and reports them to leadership for visibility into vendor risk and trends.</t>
  </si>
  <si>
    <t>The organization shall define key risk indicators (KRIs) and performance metrics for third-party risk management, ensuring leadership visibility into vendor-related risks and trends.</t>
  </si>
  <si>
    <t>Without metrics, leadership cannot see aggregate vendor exposure, overdue assessments, or worsening trends, and third-party risk stays invisible until an individual vendor failure forces attention.</t>
  </si>
  <si>
    <t>Define KRIs (assessment coverage, overdue reviews, critical findings, tier distribution), report them on a cadence to risk owners and leadership, and set thresholds that trigger action.</t>
  </si>
  <si>
    <t>No third-party risk metrics produced.</t>
  </si>
  <si>
    <t>Numbers pulled together only when someone asks.</t>
  </si>
  <si>
    <t>Some metrics reported irregularly without defined indicators.</t>
  </si>
  <si>
    <t>Defined KRIs are reported to leadership on a set cadence with thresholds.</t>
  </si>
  <si>
    <t>Metrics drive decisions, thresholds are tuned, and reporting quality is reviewed over time.</t>
  </si>
  <si>
    <t>GV.SC-07, GV.OV-01 (Partial, asserted)</t>
  </si>
  <si>
    <t>PM-9, SR-6, CA-7 (Partial, asserted)</t>
  </si>
  <si>
    <t>A.5.22, Cl.9.1 (Partial, asserted)</t>
  </si>
  <si>
    <t>CIS 15 (Weak, asserted)</t>
  </si>
  <si>
    <t>Risk metrics and reporting tooling; illustrative: KRI dashboards, GRC reporting modules, a vendor risk register with trend views. Category, not a product choice. Illustrative, not endorsements.</t>
  </si>
  <si>
    <t>TPR-12</t>
  </si>
  <si>
    <t>Offboarding and Contract Termination Controls</t>
  </si>
  <si>
    <t>Runs a structured offboarding process at contract termination, ensuring data sanitization, access revocation, and residual-risk reassessment.</t>
  </si>
  <si>
    <t>The organization shall implement a structured offboarding process for third parties, ensuring proper data sanitization, access revocation, and risk reassessment upon contract termination.</t>
  </si>
  <si>
    <t>Vendors whose contracts end but whose access and data linger are forgotten attack surface; orphaned credentials and unrecovered data remain exposure long after the business relationship stops.</t>
  </si>
  <si>
    <t>Trigger an offboarding checklist on termination that revokes all access, confirms data return or destruction, recovers assets, and records residual risk. See Identity and Access Management.</t>
  </si>
  <si>
    <t>No offboarding process; access and data left in place after termination.</t>
  </si>
  <si>
    <t>Access removed when someone remembers to ask.</t>
  </si>
  <si>
    <t>Offboarding steps exist but are applied inconsistently.</t>
  </si>
  <si>
    <t>A defined offboarding process revokes access and confirms data disposition on termination.</t>
  </si>
  <si>
    <t>Offboarding completeness is verified and tracked, and gaps drive process improvement.</t>
  </si>
  <si>
    <t>GV.SC-10 (Strong, asserted)</t>
  </si>
  <si>
    <t>AC-2, SA-9, MP-6 (Partial, asserted)</t>
  </si>
  <si>
    <t>A.5.20, A.8.10, A.5.11 (Partial, asserted)</t>
  </si>
  <si>
    <t>CIS 15, CIS 6 (Partial, asserted)</t>
  </si>
  <si>
    <t>Vendor offboarding tooling; illustrative: offboarding checklists, access-revocation workflows, certificates of data destruction. Category, not a product choice. Illustrative, not endorsements.</t>
  </si>
  <si>
    <t>TPR-13</t>
  </si>
  <si>
    <t>Critical Vendor Contingency Planning</t>
  </si>
  <si>
    <t>Requires critical third parties to maintain business continuity and disaster recovery plans so their disruption does not halt the organization.</t>
  </si>
  <si>
    <t>The organization shall require critical third parties to maintain business continuity and disaster recovery plans, ensuring resilience and service availability in the event of disruptions.</t>
  </si>
  <si>
    <t>A critical vendor with no continuity plan is a single point of failure; when it goes down, dependent operations go down with it and the organization has no fallback it can invoke.</t>
  </si>
  <si>
    <t>Require critical vendors to maintain and evidence BC/DR plans, define recovery objectives in contracts, and validate plans through review or participation in exercises. See Business Continuity.</t>
  </si>
  <si>
    <t>No continuity expectations placed on critical vendors.</t>
  </si>
  <si>
    <t>Continuity raised informally with some key vendors.</t>
  </si>
  <si>
    <t>Some critical vendors provide plans without consistent validation.</t>
  </si>
  <si>
    <t>Critical vendors are contractually required to maintain and evidence BC/DR plans.</t>
  </si>
  <si>
    <t>Vendor continuity is validated through review or exercises and recovery objectives are tracked.</t>
  </si>
  <si>
    <t>GV.SC-08, RC.RP (Partial, asserted)</t>
  </si>
  <si>
    <t>CP-2, SR-6, SA-9 (Partial, asserted)</t>
  </si>
  <si>
    <t>A.5.30, A.5.29, A.5.22 (Partial, asserted)</t>
  </si>
  <si>
    <t>CIS 11 (Weak, asserted)</t>
  </si>
  <si>
    <t>Vendor continuity assurance tooling; illustrative: BC/DR plan attestations, recovery-objective clauses in contracts, continuity exercise participation. Category, not a product choice. Illustrative, not endorsements.</t>
  </si>
  <si>
    <t>TPR-14</t>
  </si>
  <si>
    <t>Cloud and Managed Service Provider Risk Management</t>
  </si>
  <si>
    <t>Assesses and governs risk from cloud service providers, managed security service providers, and other technology outsourcing vendors.</t>
  </si>
  <si>
    <t>The organization shall assess and govern risks associated with cloud service providers (CSPs), managed security service providers (MSSPs), and other technology outsourcing vendors.</t>
  </si>
  <si>
    <t>Outsourcing infrastructure or security operations does not outsource accountability; a misconfigured cloud tenancy or an under-controlled MSSP can expose the organization while the shared-responsibility boundary stays unexamined.</t>
  </si>
  <si>
    <t>Assess CSPs and MSSPs against their shared-responsibility model, verify configuration and control ownership, and require attestations and monitoring appropriate to the service. See Cloud Security.</t>
  </si>
  <si>
    <t>Cloud and managed-service providers used without risk assessment.</t>
  </si>
  <si>
    <t>Provider risk considered informally during procurement.</t>
  </si>
  <si>
    <t>Some providers assessed without a consistent shared-responsibility view.</t>
  </si>
  <si>
    <t>CSPs and MSSPs are assessed against shared responsibility with required attestations.</t>
  </si>
  <si>
    <t>Provider control ownership and configuration posture are monitored and reassessed over time.</t>
  </si>
  <si>
    <t>GV.SC-05, GV.SC-07 (Partial, asserted)</t>
  </si>
  <si>
    <t>SA-9, AC-20, SR-6 (Partial, asserted)</t>
  </si>
  <si>
    <t>A.5.23, A.5.19 (Strong, asserted)</t>
  </si>
  <si>
    <t>Cloud and managed-service risk tooling; illustrative: shared-responsibility reviews, CSA CAIQ / STAR attestations, provider SOC 2 reports. Category, not a product choice. Illustrative, not endorsements.</t>
  </si>
  <si>
    <t>TPR-15</t>
  </si>
  <si>
    <t>Third-Party Security Awareness and Training Requirements</t>
  </si>
  <si>
    <t>Mandates that third parties handling sensitive data or critical systems participate in security awareness and compliance training.</t>
  </si>
  <si>
    <t>The organization shall mandate that third parties handling sensitive data or critical systems participate in security awareness and compliance training programs.</t>
  </si>
  <si>
    <t>Vendor personnel with access but no security training are as phishable and error-prone as untrained insiders, yet fall outside the organization's own awareness program; the weakest-trained hands can be a contractor's.</t>
  </si>
  <si>
    <t>Require, by tier, that vendor personnel complete security awareness and relevant compliance training, and obtain evidence of completion where access warrants it.</t>
  </si>
  <si>
    <t>No training expectations for vendor personnel.</t>
  </si>
  <si>
    <t>Training mentioned informally to some vendors.</t>
  </si>
  <si>
    <t>Training required for some engagements without evidence collection.</t>
  </si>
  <si>
    <t>Vendor training requirements are defined by tier and completion is evidenced.</t>
  </si>
  <si>
    <t>Training coverage is tracked and requirements adjust as roles and threats change.</t>
  </si>
  <si>
    <t>PR.AT-01, PR.AT-02 (Partial, asserted)</t>
  </si>
  <si>
    <t>AT-2, AT-3, PS-7 (Partial, asserted)</t>
  </si>
  <si>
    <t>A.6.3, A.5.20 (Partial, asserted)</t>
  </si>
  <si>
    <t>Security awareness tooling for external personnel; illustrative: awareness training platforms, contractual training-completion evidence, role-based compliance modules. Category, not a product choice. Illustrative, not endorsements.</t>
  </si>
  <si>
    <t>TPR-16</t>
  </si>
  <si>
    <t>Vendor Risk Exception Handling</t>
  </si>
  <si>
    <t>Formalizes evaluation and approval of vendor risk exceptions, with documented justification, risk assessment, and compensating controls.</t>
  </si>
  <si>
    <t>The organization shall establish a formalized process for evaluating and approving risk exceptions for third parties, including documented justifications, risk assessments, and compensating controls.</t>
  </si>
  <si>
    <t>Undocumented exceptions let unacceptable vendor risk into production by default; without a formal path, a business unit simply proceeds and no one owns the accepted risk or knows it exists.</t>
  </si>
  <si>
    <t>Require exceptions to be requested, risk-assessed, tied to compensating controls, approved by an accountable owner, time-bound, and tracked to expiry or remediation. See Governance.</t>
  </si>
  <si>
    <t>Exceptions granted informally or not tracked at all.</t>
  </si>
  <si>
    <t>Some exceptions noted in email without consistent review.</t>
  </si>
  <si>
    <t>An exception process exists but justification and expiry vary.</t>
  </si>
  <si>
    <t>Exceptions are formally assessed, approved by an owner, time-bound, and logged.</t>
  </si>
  <si>
    <t>Open exceptions are reviewed on a cadence and trends drive control or policy changes.</t>
  </si>
  <si>
    <t>GV.RM-01, GV.PO-01 (Partial, asserted)</t>
  </si>
  <si>
    <t>PM-9, CA-5, RA-3 (Partial, asserted)</t>
  </si>
  <si>
    <t>Cl.6.1.3, A.5.19 (Partial, asserted)</t>
  </si>
  <si>
    <t>Risk exception tracking tooling; illustrative: exception registers with approval workflow, compensating-control documentation, time-bound review reminders. Category, not a product choice. Illustrative, not endorsements.</t>
  </si>
  <si>
    <t>TPR-17</t>
  </si>
  <si>
    <t>Legal and Compliance Review of Third-Party Contracts</t>
  </si>
  <si>
    <t>Requires legal and compliance review of third-party agreements to ensure risk, security, and regulatory obligations are properly addressed.</t>
  </si>
  <si>
    <t>The organization shall require legal and compliance teams to review third-party agreements to ensure risk, security, and regulatory obligations are properly addressed.</t>
  </si>
  <si>
    <t>Security clauses that are not legally sound may be unenforceable, and contracts that miss regulatory obligations expose the organization to penalties; a technically strong requirement is worthless if the contract cannot compel it.</t>
  </si>
  <si>
    <t>Route vendor agreements through legal and compliance review before signature, with checklists for security terms, data protection, breach notification, and applicable regulatory requirements.</t>
  </si>
  <si>
    <t>No legal or compliance review of vendor contracts.</t>
  </si>
  <si>
    <t>Review happens when a contract owner chooses to seek it.</t>
  </si>
  <si>
    <t>Review occurs for some contracts without consistent scope.</t>
  </si>
  <si>
    <t>Legal and compliance review is required before signature with defined checklists.</t>
  </si>
  <si>
    <t>Review coverage and recurring gaps are tracked and feed template and clause improvements.</t>
  </si>
  <si>
    <t>GV.SC-05, GV.OC-03 (Partial, asserted)</t>
  </si>
  <si>
    <t>SR-2, SA-4, PL-1 (Partial, asserted)</t>
  </si>
  <si>
    <t>A.5.20, A.5.31, A.5.34 (Partial, asserted)</t>
  </si>
  <si>
    <t>CIS 15.4 (Weak, asserted)</t>
  </si>
  <si>
    <t>Contract legal-review tooling; illustrative: review checklists, clause libraries, contract lifecycle management with approval gates. Category, not a product choice. Illustrative, not endorsements.</t>
  </si>
  <si>
    <t>TPR-18</t>
  </si>
  <si>
    <t>Secure Development and Code Review for Software Vendors</t>
  </si>
  <si>
    <t>Requires third-party software vendors to follow secure coding practices, undergo code review, and provide a Software Bill of Materials where applicable.</t>
  </si>
  <si>
    <t>The organization shall require third-party software vendors to adhere to secure coding practices, undergo code reviews, and provide a Software Bill of Materials (SBOM) where applicable.</t>
  </si>
  <si>
    <t>Software from a vendor with weak development practices can carry vulnerabilities or malicious components straight into the environment; without an SBOM the organization cannot even tell whether a newly disclosed component flaw affects it.</t>
  </si>
  <si>
    <t>Require secure development attestations, evidence of code review or testing, and an SBOM for supplied software, and consume the SBOM against vulnerability data. See Application Security.</t>
  </si>
  <si>
    <t>No secure-development or SBOM requirements on software vendors.</t>
  </si>
  <si>
    <t>Requirements raised informally for some products.</t>
  </si>
  <si>
    <t>Some vendors provide attestations or SBOMs inconsistently.</t>
  </si>
  <si>
    <t>Secure-development attestation, code-review evidence, and SBOMs are required where applicable.</t>
  </si>
  <si>
    <t>SBOMs are ingested against vulnerability data and vendor development assurance is tracked over time.</t>
  </si>
  <si>
    <t>GV.SC-05, ID.RA-09 (Partial, asserted)</t>
  </si>
  <si>
    <t>SR-3, SR-4, SA-11, SR-11 (Strong, asserted)</t>
  </si>
  <si>
    <t>A.8.30, A.8.25, A.5.20 (Strong, asserted)</t>
  </si>
  <si>
    <t>CIS 16 (Partial, asserted)</t>
  </si>
  <si>
    <t>Software supply chain assurance tooling; illustrative: SBOM formats (e.g., SPDX, CycloneDX), secure-development attestations, software composition analysis. Category, not a product choice. Illustrative, not endorsements.</t>
  </si>
  <si>
    <t>TPR-19</t>
  </si>
  <si>
    <t>Insider Threat Risk Mitigation for Third-Party Personnel</t>
  </si>
  <si>
    <t>Assesses insider threat risk from third-party personnel, ensuring background checks, monitoring, and access reviews are in place.</t>
  </si>
  <si>
    <t>The organization shall assess insider threat risks associated with third-party personnel, ensuring background checks, monitoring controls, and access reviews are in place.</t>
  </si>
  <si>
    <t>Contractors and vendor staff hold real access but often escape the screening and monitoring applied to employees; a malicious or negligent third-party insider can exfiltrate data or sabotage systems from a blind spot.</t>
  </si>
  <si>
    <t>Require background screening for vendor personnel with sensitive access, monitor their activity commensurate with risk, and include them in periodic access reviews. See Identity and Access Management.</t>
  </si>
  <si>
    <t>Third-party personnel access granted with no screening or monitoring.</t>
  </si>
  <si>
    <t>Screening requested informally for some contractors.</t>
  </si>
  <si>
    <t>Screening and monitoring applied to some personnel inconsistently.</t>
  </si>
  <si>
    <t>Screening, activity monitoring, and access reviews for vendor personnel are defined and applied.</t>
  </si>
  <si>
    <t>Third-party personnel risk is monitored, reviewed on a cadence, and anomalies drive response.</t>
  </si>
  <si>
    <t>PR.AA-05, DE.CM-03 (Partial, asserted)</t>
  </si>
  <si>
    <t>PS-7, PS-3, AU-6 (Partial, asserted)</t>
  </si>
  <si>
    <t>A.6.1, A.8.16, A.5.20 (Partial, asserted)</t>
  </si>
  <si>
    <t>CIS 5, CIS 8 (Weak, asserted)</t>
  </si>
  <si>
    <t>Third-party personnel risk tooling; illustrative: background-screening services, user activity monitoring, periodic access recertification. Category, not a product choice. Illustrative, not endorsements.</t>
  </si>
  <si>
    <t>TPR-20</t>
  </si>
  <si>
    <t>Vendor Concentration and Systemic Dependency Risk</t>
  </si>
  <si>
    <t>Assesses and manages concentration risk from over-reliance on a single vendor or from many vendors sharing a common upstream dependency.</t>
  </si>
  <si>
    <t>The organization shall assess and manage concentration risk arising from over-reliance on individual third parties, or from multiple third parties sharing a common upstream dependency, to limit systemic exposure and single points of failure.</t>
  </si>
  <si>
    <t>Even well-run vendors create systemic risk when too much depends on one of them, or when several vendors quietly rest on the same upstream provider; a single failure then cascades across supposedly independent services.</t>
  </si>
  <si>
    <t>Identify concentration by mapping critical dependencies and shared upstream providers, set thresholds for acceptable concentration, and plan mitigations such as alternates or diversification for single points of failure.</t>
  </si>
  <si>
    <t>Concentration and shared-dependency risk not considered.</t>
  </si>
  <si>
    <t>Concern raised anecdotally about one or two key vendors.</t>
  </si>
  <si>
    <t>Some concentration mapped without consistent thresholds.</t>
  </si>
  <si>
    <t>Concentration and shared upstream dependencies are assessed against defined thresholds.</t>
  </si>
  <si>
    <t>Concentration exposure is monitored, and mitigation such as alternates or diversification is tracked.</t>
  </si>
  <si>
    <t>GV.SC-04, GV.SC-07 (Partial, asserted)</t>
  </si>
  <si>
    <t>SR-3, PM-9, CP-2 (Partial, asserted)</t>
  </si>
  <si>
    <t>A.5.21, A.5.30 (Partial, asserted)</t>
  </si>
  <si>
    <t>Concentration risk tooling; illustrative: dependency mapping, shared upstream-provider analysis, alternate-supplier and diversification planning. Category, not a product choice. Illustrative, not endorsements.</t>
  </si>
  <si>
    <t>Security Policy &amp; Standards Development (SPS)</t>
  </si>
  <si>
    <t>SPS-01</t>
  </si>
  <si>
    <t>Security Policy Framework Development</t>
  </si>
  <si>
    <t>Establishes a structured security policy framework that sets security objectives, guiding principles, and mandatory requirements tied to business needs and regulatory obligations.</t>
  </si>
  <si>
    <t>The organization shall establish a structured security policy framework that defines security objectives, principles, and mandatory requirements aligned with business needs and regulatory obligations.</t>
  </si>
  <si>
    <t>Without a coherent framework, policies grow piecemeal, contradict each other, and leave requirements undefined, so teams cannot tell what is actually mandatory and audits find no consistent baseline.</t>
  </si>
  <si>
    <t>Define a policy hierarchy (objectives, principles, mandatory requirements) approved by leadership and mapped to business and regulatory drivers; publish it as the parent structure for all subordinate policies and standards.</t>
  </si>
  <si>
    <t>No defined security policy framework exists.</t>
  </si>
  <si>
    <t>Individual policies exist in isolation with no unifying structure.</t>
  </si>
  <si>
    <t>A framework is drafted for some areas but coverage and hierarchy are inconsistent.</t>
  </si>
  <si>
    <t>A documented, leadership-approved framework defines objectives, principles, and mandatory requirements across the security program.</t>
  </si>
  <si>
    <t>Framework coverage and alignment to business and regulatory drivers are reviewed and improved on a defined cadence.</t>
  </si>
  <si>
    <t>GV.PO-01, GV.OC-01 (Strong, asserted)</t>
  </si>
  <si>
    <t>PM-1, PL-1 (Strong, asserted)</t>
  </si>
  <si>
    <t>A.5.1, Cl.5.2 (Strong, asserted)</t>
  </si>
  <si>
    <t>A.2 (Weak, asserted)</t>
  </si>
  <si>
    <t>Policy management and GRC platforms; illustrative: documented policy hierarchies, open policy templates (e.g., SANS policy templates), version-controlled document repositories. Category, not a product choice. Illustrative, not endorsements.</t>
  </si>
  <si>
    <t>SPS-02</t>
  </si>
  <si>
    <t>Policy Governance and Ownership</t>
  </si>
  <si>
    <t>Assigns ownership of security policies to designated personnel or committees who are accountable for developing, updating, and enforcing them.</t>
  </si>
  <si>
    <t>The organization shall assign ownership of security policies to designated personnel or committees, ensuring accountability for policy development, updates, and enforcement.</t>
  </si>
  <si>
    <t>Policies with no owner go stale, no one updates them after regulatory or business change, and enforcement gaps have no accountable party, so the policy set decays into shelfware.</t>
  </si>
  <si>
    <t>Name an accountable owner or committee for each policy, document their responsibilities for authorship, currency, and enforcement, and record ownership in the policy metadata.</t>
  </si>
  <si>
    <t>No one is accountable for security policies.</t>
  </si>
  <si>
    <t>Ownership is assumed informally by whoever wrote a given policy.</t>
  </si>
  <si>
    <t>Some policies have named owners but coverage and authority are uneven.</t>
  </si>
  <si>
    <t>Every security policy has a documented owner or committee accountable for development, updates, and enforcement.</t>
  </si>
  <si>
    <t>Ownership assignments and owner performance are reviewed periodically and reassigned as the organization changes.</t>
  </si>
  <si>
    <t>GV.RR-02, GV.RR-01 (Strong, asserted)</t>
  </si>
  <si>
    <t>PM-2, PM-1 (Strong, asserted)</t>
  </si>
  <si>
    <t>A.5.2, Cl.5.3 (Strong, asserted)</t>
  </si>
  <si>
    <t>A.3 (Weak, asserted)</t>
  </si>
  <si>
    <t>GOVERN 2.1 (Weak, asserted)</t>
  </si>
  <si>
    <t>GRC and RACI tooling for accountability; illustrative: documented RACI matrices, policy ownership registers, GRC workflow platforms. Category, not a product choice. Illustrative, not endorsements.</t>
  </si>
  <si>
    <t>SPS-03</t>
  </si>
  <si>
    <t>Policy Review and Approval Process</t>
  </si>
  <si>
    <t>Runs a formalized process for drafting, reviewing, approving, and disseminating security policies in line with risk management strategy and business priorities.</t>
  </si>
  <si>
    <t>The organization shall implement a formalized process for drafting, reviewing, approving, and disseminating security policies, ensuring alignment with risk management strategies and business priorities.</t>
  </si>
  <si>
    <t>Ad hoc policy issuance produces unreviewed, unapproved, or conflicting documents; without a defined review-and-approval gate, policies lack authority and no one knows which version is current.</t>
  </si>
  <si>
    <t>Define a documented workflow with drafting, stakeholder review, formal approval authority, and controlled publication, including a set review interval so policies stay current.</t>
  </si>
  <si>
    <t>No process governs how policies are created or approved.</t>
  </si>
  <si>
    <t>Policies are issued when someone decides to write one, without consistent review or sign-off.</t>
  </si>
  <si>
    <t>A review-and-approval path exists but is applied inconsistently.</t>
  </si>
  <si>
    <t>A documented workflow governs drafting, review, approval authority, and dissemination, with defined review intervals.</t>
  </si>
  <si>
    <t>Process throughput, review timeliness, and approval quality are measured and improved.</t>
  </si>
  <si>
    <t>GV.PO-02, GV.PO-01 (Strong, asserted)</t>
  </si>
  <si>
    <t>PL-1, PM-1 (Strong, asserted)</t>
  </si>
  <si>
    <t>Document workflow and approval tooling; illustrative: version-controlled repositories with review gates, e-signature approval flows, GRC policy lifecycle modules. Category, not a product choice. Illustrative, not endorsements.</t>
  </si>
  <si>
    <t>SPS-04</t>
  </si>
  <si>
    <t>Standards and Baseline Development</t>
  </si>
  <si>
    <t>Develops security standards and baselines that translate policy into consistent, enforceable control implementations across systems and environments.</t>
  </si>
  <si>
    <t>The organization shall develop security standards and baselines to support the enforcement of security policies, ensuring consistent implementation of security controls across all systems and environments.</t>
  </si>
  <si>
    <t>Policy without standards leaves each team to interpret requirements differently, so controls are implemented inconsistently and there is no measurable baseline to audit against.</t>
  </si>
  <si>
    <t>Author security standards and configuration baselines that operationalize each policy, tie them to the parent policy, and require systems to conform to the baseline.</t>
  </si>
  <si>
    <t>No standards or baselines exist to support policies.</t>
  </si>
  <si>
    <t>Some standards are written for specific systems on demand.</t>
  </si>
  <si>
    <t>Standards and baselines exist for major platforms but coverage is uneven.</t>
  </si>
  <si>
    <t>Documented standards and baselines operationalize policies consistently across systems and environments.</t>
  </si>
  <si>
    <t>Baseline coverage and conformance are measured and refined as technology and policy change.</t>
  </si>
  <si>
    <t>PR.PS-01, GV.PO-01 (Partial, asserted)</t>
  </si>
  <si>
    <t>CM-2, CM-6, PL-1 (Partial, asserted)</t>
  </si>
  <si>
    <t>A.8.9 (Partial, asserted)</t>
  </si>
  <si>
    <t>CIS 4 (Partial, asserted)</t>
  </si>
  <si>
    <t>Baseline and benchmark tooling; illustrative: published hardening baselines (e.g., CIS Benchmarks, DISA STIGs), configuration-as-code standards. Category, not a product choice. Illustrative, not endorsements.</t>
  </si>
  <si>
    <t>SPS-05</t>
  </si>
  <si>
    <t>Policy Harmonization and Regulatory Mapping</t>
  </si>
  <si>
    <t>Ensures security policies align with applicable laws, regulations, industry frameworks, and contractual obligations through a structured mapping and harmonization process.</t>
  </si>
  <si>
    <t>The organization shall ensure that security policies align with applicable laws, regulations, industry frameworks, and contractual obligations through a structured mapping and harmonization process.</t>
  </si>
  <si>
    <t>Without regulatory mapping, policies miss or duplicate legal requirements, compliance gaps go unnoticed until an audit or breach, and overlapping obligations are met redundantly at needless cost.</t>
  </si>
  <si>
    <t>Maintain a mapping of policies to laws, regulations, frameworks, and contract clauses; harmonize overlapping requirements into single controls and flag gaps for remediation.</t>
  </si>
  <si>
    <t>Policies are not mapped to legal or regulatory obligations.</t>
  </si>
  <si>
    <t>Mapping happens reactively when a specific audit or contract demands it.</t>
  </si>
  <si>
    <t>A mapping exists for major regulations but is incomplete or outdated.</t>
  </si>
  <si>
    <t>A structured mapping harmonizes policies to applicable laws, regulations, frameworks, and contracts, with gaps tracked.</t>
  </si>
  <si>
    <t>The mapping is maintained against regulatory change and its completeness is measured over time.</t>
  </si>
  <si>
    <t>PM-1, PL-1 (Weak, asserted)</t>
  </si>
  <si>
    <t>A.5.31 (Strong, asserted)</t>
  </si>
  <si>
    <t>Compliance mapping and crosswalk tooling; illustrative: control crosswalk references (e.g., NIST OLIR, Secure Controls Framework), GRC compliance-mapping modules. Category, not a product choice. Illustrative, not endorsements.</t>
  </si>
  <si>
    <t>SPS-06</t>
  </si>
  <si>
    <t>Security Policy Exceptions and Waiver Management</t>
  </si>
  <si>
    <t>Defines a formal process to request, evaluate, and approve exceptions to security policies, requiring risk assessment, documented compensating controls, and periodic review.</t>
  </si>
  <si>
    <t>The organization shall define a formal process for requesting, evaluating, and approving exceptions to security policies. Exceptions shall include risk assessments, documented compensating controls, and periodic reviews.</t>
  </si>
  <si>
    <t>Undocumented exceptions become permanent silent gaps; without risk assessment and expiry, non-compliant systems accumulate with no compensating controls and no one tracking the accepted risk.</t>
  </si>
  <si>
    <t>Require exception requests to carry a risk assessment and compensating controls, route them to a defined approver with a set expiry, and re-review approved exceptions on a schedule.</t>
  </si>
  <si>
    <t>Policy exceptions are granted informally or not tracked at all.</t>
  </si>
  <si>
    <t>Exceptions are approved case by case without consistent risk analysis.</t>
  </si>
  <si>
    <t>An exception process exists but risk assessment, compensating controls, or expiry are applied inconsistently.</t>
  </si>
  <si>
    <t>A formal process requires risk assessment, compensating controls, defined approval, and periodic re-review for every exception.</t>
  </si>
  <si>
    <t>Exception volume, age, and recurrence are measured and used to drive policy or control improvements.</t>
  </si>
  <si>
    <t>GV.RM-04, GV.PO-01 (Partial, asserted)</t>
  </si>
  <si>
    <t>PM-9, CA-5 (Weak, asserted)</t>
  </si>
  <si>
    <t>A.5.1, Cl.8.3 (Weak, asserted)</t>
  </si>
  <si>
    <t>MANAGE 1.3 (Weak, asserted)</t>
  </si>
  <si>
    <t>Exception and risk-acceptance tracking tooling; illustrative: documented waiver registers with expiry, GRC exception workflows, risk-acceptance records. Category, not a product choice. Illustrative, not endorsements.</t>
  </si>
  <si>
    <t>SPS-07</t>
  </si>
  <si>
    <t>Policy Dissemination and Accessibility</t>
  </si>
  <si>
    <t>Makes security policies and standards easily accessible to relevant personnel through centralized repositories, training, and internal communication channels.</t>
  </si>
  <si>
    <t>The organization shall ensure that security policies and standards are easily accessible to all relevant personnel through centralized documentation repositories, training programs, and internal communication channels.</t>
  </si>
  <si>
    <t>Policies no one can find are policies no one follows; if staff cannot locate current requirements, enforcement and attestation fail and the organization cannot claim personnel were informed.</t>
  </si>
  <si>
    <t>Publish current policies in a single authoritative repository, reference them in training, and communicate updates through established internal channels so staff can always reach the current version.</t>
  </si>
  <si>
    <t>Policies are not published or are scattered and hard to find.</t>
  </si>
  <si>
    <t>Policies are shared ad hoc by email or on request.</t>
  </si>
  <si>
    <t>A repository exists but is incomplete, outdated, or not widely known.</t>
  </si>
  <si>
    <t>Current policies and standards are centrally accessible and reinforced through training and communication.</t>
  </si>
  <si>
    <t>Access, reach, and staff awareness of current policies are measured and improved.</t>
  </si>
  <si>
    <t>GV.PO-02, PR.AT-01 (Strong, asserted)</t>
  </si>
  <si>
    <t>PL-1, AT-2 (Partial, asserted)</t>
  </si>
  <si>
    <t>A.5.1, A.6.3 (Partial, asserted)</t>
  </si>
  <si>
    <t>Centralized documentation and knowledge-base tooling; illustrative: intranet policy portals, wiki or document management systems, awareness communication channels. Category, not a product choice. Illustrative, not endorsements.</t>
  </si>
  <si>
    <t>SPS-08</t>
  </si>
  <si>
    <t>Security Policy Change Management</t>
  </si>
  <si>
    <t>Applies a change management process to security policies so updates are assessed for impact, communicated, and implemented in a controlled manner.</t>
  </si>
  <si>
    <t>The organization shall implement a change management process for security policies, ensuring that updates are assessed for impact, communicated effectively, and implemented in a controlled manner.</t>
  </si>
  <si>
    <t>Uncontrolled policy changes surprise the teams that must comply, break dependent standards, and leave stakeholders acting on superseded versions, producing avoidable non-compliance and confusion.</t>
  </si>
  <si>
    <t>Route policy updates through an impact assessment, versioning, stakeholder communication, and a controlled effective date so changes are deliberate and traceable.</t>
  </si>
  <si>
    <t>Policy changes are made without impact review or communication.</t>
  </si>
  <si>
    <t>Changes are announced informally after the fact.</t>
  </si>
  <si>
    <t>A change process exists but impact assessment and communication are inconsistent.</t>
  </si>
  <si>
    <t>Policy updates are impact-assessed, versioned, communicated, and released under controlled effective dates.</t>
  </si>
  <si>
    <t>Change impact and adoption are tracked, and the change process itself is periodically improved.</t>
  </si>
  <si>
    <t>GV.PO-02, GV.OC-01 (Partial, asserted)</t>
  </si>
  <si>
    <t>PL-1, PM-1 (Weak, asserted)</t>
  </si>
  <si>
    <t>Cl.6.3, A.5.1 (Partial, asserted)</t>
  </si>
  <si>
    <t>Version control and change-communication tooling; illustrative: document version history with changelogs, review-and-release workflows, broadcast update channels. Category, not a product choice. Illustrative, not endorsements.</t>
  </si>
  <si>
    <t>SPS-09</t>
  </si>
  <si>
    <t>Policy Awareness and Enforcement Mechanisms</t>
  </si>
  <si>
    <t>Establishes mechanisms for personnel to acknowledge security policies and understand enforcement, including mandatory attestation and disciplinary action for non-compliance.</t>
  </si>
  <si>
    <t>The organization shall establish mechanisms to ensure personnel acknowledge security policies and understand their enforcement, including mandatory attestation and disciplinary actions for non-compliance.</t>
  </si>
  <si>
    <t>Without attestation and defined consequences, staff can plausibly claim ignorance, enforcement is arbitrary, and disciplinary action for violations lacks a defensible basis.</t>
  </si>
  <si>
    <t>Require documented acknowledgment or attestation of key policies, define a disciplinary process for violations, and retain records tying each person to the policies they accepted.</t>
  </si>
  <si>
    <t>No acknowledgment or enforcement mechanism exists.</t>
  </si>
  <si>
    <t>Acknowledgment is collected occasionally and enforcement is inconsistent.</t>
  </si>
  <si>
    <t>Attestation runs for some staff or policies but records and consequences vary.</t>
  </si>
  <si>
    <t>Mandatory attestation and a defined disciplinary process apply to relevant personnel with retained records.</t>
  </si>
  <si>
    <t>Attestation completion and enforcement consistency are measured and used to close gaps.</t>
  </si>
  <si>
    <t>PR.AT-01, GV.RR-04 (Partial, asserted)</t>
  </si>
  <si>
    <t>PL-4, PS-8, AT-2 (Strong, asserted)</t>
  </si>
  <si>
    <t>A.6.4, A.5.1 (Strong, asserted)</t>
  </si>
  <si>
    <t>Attestation and acknowledgment tracking tooling; illustrative: policy sign-off workflows, learning management attestation records, HR disciplinary process documentation. Category, not a product choice. Illustrative, not endorsements.</t>
  </si>
  <si>
    <t>SPS-10</t>
  </si>
  <si>
    <t>Technical Standards for Security Control Implementation</t>
  </si>
  <si>
    <t>Defines technical security standards that prescribe minimum configurations, hardening guidelines, and control implementations for infrastructure, applications, and cloud environments.</t>
  </si>
  <si>
    <t>The organization shall define technical security standards that prescribe minimum security configurations, hardening guidelines, and control implementations for infrastructure, applications, and cloud environments.</t>
  </si>
  <si>
    <t>Without prescribed technical standards, each system is configured to individual taste, hardening is inconsistent, and there is no authoritative definition of a secure build to enforce or audit.</t>
  </si>
  <si>
    <t>Publish technical standards specifying minimum secure configurations and hardening for each platform class, derived from recognized baselines, and require systems to meet them before production.</t>
  </si>
  <si>
    <t>No technical security standards are defined.</t>
  </si>
  <si>
    <t>Hardening is done from individual knowledge without written standards.</t>
  </si>
  <si>
    <t>Standards exist for some platforms but coverage across infrastructure, apps, and cloud is uneven.</t>
  </si>
  <si>
    <t>Documented technical standards prescribe minimum configurations and hardening across infrastructure, applications, and cloud.</t>
  </si>
  <si>
    <t>Standard coverage and conformance are measured and updated as platforms and threats evolve.</t>
  </si>
  <si>
    <t>PR.PS-01 (Strong, asserted)</t>
  </si>
  <si>
    <t>CM-6, CM-2 (Strong, asserted)</t>
  </si>
  <si>
    <t>A.8.9, A.8.27 (Partial, asserted)</t>
  </si>
  <si>
    <t>CIS 4 (Strong, asserted)</t>
  </si>
  <si>
    <t>Hardening standard and benchmark tooling; illustrative: published hardening guides (e.g., CIS Benchmarks, DISA STIGs), cloud provider security baselines. Category, not a product choice. Illustrative, not endorsements.</t>
  </si>
  <si>
    <t>SPS-11</t>
  </si>
  <si>
    <t>Secure Configuration Management Standards</t>
  </si>
  <si>
    <t>Establishes and maintains secure configuration standards for operating systems, network devices, databases, and applications to minimize vulnerabilities.</t>
  </si>
  <si>
    <t>The organization shall establish and maintain secure configuration standards for operating systems, network devices, databases, and applications to minimize security vulnerabilities.</t>
  </si>
  <si>
    <t>Default or drifted configurations leave exploitable weaknesses, open services, and weak defaults; without maintained secure baselines, systems ship vulnerable and drift undetected over time.</t>
  </si>
  <si>
    <t>Define secure configuration baselines per platform, enforce them at build, and maintain them against vendor and threat changes; monitor for drift. See Technical Standards for Security Control Implementation (SPS-10).</t>
  </si>
  <si>
    <t>No secure configuration standards exist.</t>
  </si>
  <si>
    <t>Configurations are hardened inconsistently without documented baselines.</t>
  </si>
  <si>
    <t>Baselines exist for major platforms but are not uniformly maintained.</t>
  </si>
  <si>
    <t>Maintained secure configuration standards cover operating systems, network devices, databases, and applications.</t>
  </si>
  <si>
    <t>Baseline conformance and drift are measured continuously and baselines are refreshed on a cadence.</t>
  </si>
  <si>
    <t>CM-6, CM-7, CM-2 (Strong, asserted)</t>
  </si>
  <si>
    <t>A.8.9 (Strong, asserted)</t>
  </si>
  <si>
    <t>Configuration baseline and compliance-scanning tooling; illustrative: CIS Benchmarks with automated assessment (e.g., CIS-CAT, OpenSCAP), configuration management systems. Category, not a product choice. Illustrative, not endorsements.</t>
  </si>
  <si>
    <t>SPS-12</t>
  </si>
  <si>
    <t>Policy Integration into IT and Business Processes</t>
  </si>
  <si>
    <t>Integrates security policies and standards into IT management, software development, procurement, and operational business processes to achieve security by design.</t>
  </si>
  <si>
    <t>The organization shall integrate security policies and standards into IT management, software development, procurement, and operational business processes to ensure security by design.</t>
  </si>
  <si>
    <t>When security lives only in policy documents, it is bolted on late or skipped entirely; projects, code, and purchases proceed without security requirements and remediation costs multiply downstream.</t>
  </si>
  <si>
    <t>Embed security requirements and gates into SDLC, procurement, change, and operational workflows so policy conformance is a step in each process rather than a separate afterthought.</t>
  </si>
  <si>
    <t>Security policies are not reflected in IT or business processes.</t>
  </si>
  <si>
    <t>Security is inserted into some processes informally by individuals.</t>
  </si>
  <si>
    <t>Policy requirements are embedded in some workflows but coverage is inconsistent.</t>
  </si>
  <si>
    <t>Security requirements are integrated into development, procurement, and operational processes as defined gates.</t>
  </si>
  <si>
    <t>Integration effectiveness is measured and gaps in process coverage are systematically closed.</t>
  </si>
  <si>
    <t>GV.RM-01, PR.PS-01, GV.SC-01 (Partial, asserted)</t>
  </si>
  <si>
    <t>SA-3, SA-8, PL-1 (Partial, asserted)</t>
  </si>
  <si>
    <t>A.5.8, A.8.25 (Partial, asserted)</t>
  </si>
  <si>
    <t>CIS 16 (Weak, asserted)</t>
  </si>
  <si>
    <t>Secure-by-design process integration tooling; illustrative: SDLC security gates in CI/CD pipelines, procurement security requirement checklists, policy-as-code enforcement. Category, not a product choice. Illustrative, not endorsements.</t>
  </si>
  <si>
    <t>SPS-13</t>
  </si>
  <si>
    <t>Policy Enforcement and Compliance Audits</t>
  </si>
  <si>
    <t>Conducts periodic compliance audits to validate adherence to security policies and standards, identify violations, and drive corrective action.</t>
  </si>
  <si>
    <t>The organization shall conduct periodic compliance audits to validate adherence to security policies and standards, identify policy violations, and implement corrective actions.</t>
  </si>
  <si>
    <t>Policies asserted but never audited drift out of reality; without periodic checks, non-compliance and control failures stay hidden until a breach or external audit exposes them.</t>
  </si>
  <si>
    <t>Schedule internal audits against policies and standards, record findings and violations, and track corrective actions to closure with defined ownership and deadlines.</t>
  </si>
  <si>
    <t>No compliance audits are performed against policy.</t>
  </si>
  <si>
    <t>Audits happen only in response to incidents or external demands.</t>
  </si>
  <si>
    <t>Audits run for some areas but scope, cadence, and follow-up are inconsistent.</t>
  </si>
  <si>
    <t>Periodic audits validate adherence, log violations, and drive tracked corrective actions.</t>
  </si>
  <si>
    <t>Audit coverage, finding recurrence, and remediation timeliness are measured and used to improve controls and policies.</t>
  </si>
  <si>
    <t>GV.OV-03, GV.PO-02 (Partial, asserted)</t>
  </si>
  <si>
    <t>CA-2, CA-7, PM-14 (Partial, asserted)</t>
  </si>
  <si>
    <t>A.5.35, A.5.36, Cl.9.2 (Strong, asserted)</t>
  </si>
  <si>
    <t>Compliance audit and finding-management tooling; illustrative: internal audit programs, control assessment frameworks, GRC audit and corrective-action tracking. Category, not a product choice. Illustrative, not endorsements.</t>
  </si>
  <si>
    <t>SPS-14</t>
  </si>
  <si>
    <t>Security Guidelines for Emerging Technologies</t>
  </si>
  <si>
    <t>Develops and updates security policies and guidelines addressing emerging technologies such as cloud computing, AI/ML, quantum security, and IoT.</t>
  </si>
  <si>
    <t>The organization shall develop and update security policies and guidelines addressing emerging technologies such as cloud computing, AI/ML, quantum security, and IoT.</t>
  </si>
  <si>
    <t>Emerging technologies get adopted faster than policy covers them, so cloud, AI, quantum, and IoT deployments run with no governing requirements and novel risks go entirely unaddressed.</t>
  </si>
  <si>
    <t>Track emerging technology adoption, assess its distinct risks, and issue or update guidelines before or alongside deployment; refresh them as the technology and its threat landscape mature. See Security Guidelines for Emerging Technologies aligned with AI governance where AI/ML is in scope.</t>
  </si>
  <si>
    <t>Emerging technologies have no governing policy or guidance.</t>
  </si>
  <si>
    <t>Guidance is written reactively after a technology is already deployed.</t>
  </si>
  <si>
    <t>Some emerging technologies are covered but others adopted in the business are not.</t>
  </si>
  <si>
    <t>Policies and guidelines address in-scope emerging technologies and are updated as they evolve.</t>
  </si>
  <si>
    <t>Coverage of emerging technology risk is tracked against actual adoption and refreshed on a defined cadence.</t>
  </si>
  <si>
    <t>GV.PO-01, ID.RA-07 (Partial, asserted)</t>
  </si>
  <si>
    <t>PM-1, SA-8, RA-3 (Weak, asserted)</t>
  </si>
  <si>
    <t>A.5.1, A.8.27 (Weak, asserted)</t>
  </si>
  <si>
    <t>A.2, A.6 (Partial, asserted)</t>
  </si>
  <si>
    <t>GOVERN 1.1, MAP 1.1 (Partial, asserted)</t>
  </si>
  <si>
    <t>Emerging-technology governance tooling; illustrative: published guidance for AI and cloud (e.g., NIST AI RMF, cloud provider well-architected frameworks), technology risk assessment templates. Category, not a product choice. Illustrative, not endorsements.</t>
  </si>
  <si>
    <t>SPS-15</t>
  </si>
  <si>
    <t>Secure Data Handling and Classification Standards</t>
  </si>
  <si>
    <t>Defines data classification standards and policies governing the handling, storage, transmission, and disposal of sensitive and regulated data.</t>
  </si>
  <si>
    <t>The organization shall define data classification standards and security policies governing the handling, storage, transmission, and disposal of sensitive and regulated data.</t>
  </si>
  <si>
    <t>Without classification and handling rules, sensitive data is stored, shared, and destroyed inconsistently, so regulated information leaks, is over-retained, or is disposed of insecurely.</t>
  </si>
  <si>
    <t>Establish a data classification scheme with handling requirements for each level covering storage, transmission, retention, and disposal, and label data so the rules can be applied. See Data Protection and Classification handling controls.</t>
  </si>
  <si>
    <t>No data classification or handling standards exist.</t>
  </si>
  <si>
    <t>Sensitive data is handled based on individual judgment.</t>
  </si>
  <si>
    <t>Classification levels are defined but handling rules or labeling are applied inconsistently.</t>
  </si>
  <si>
    <t>Documented classification standards govern handling, storage, transmission, and disposal of regulated data.</t>
  </si>
  <si>
    <t>Classification coverage and handling conformance are measured and improved over time.</t>
  </si>
  <si>
    <t>ID.AM-05, PR.DS-01 (Partial, asserted)</t>
  </si>
  <si>
    <t>RA-2, MP-4, MP-6 (Partial, asserted)</t>
  </si>
  <si>
    <t>A.5.12, A.5.13, A.8.10 (Strong, asserted)</t>
  </si>
  <si>
    <t>CIS 3 (Partial, asserted)</t>
  </si>
  <si>
    <t>Data classification and handling tooling; illustrative: classification schemes with labeling, data protection and DLP policy standards, secure disposal procedures. Category, not a product choice. Illustrative, not endorsements.</t>
  </si>
  <si>
    <t>SPS-16</t>
  </si>
  <si>
    <t>Cryptographic Standards and Key Management Policies</t>
  </si>
  <si>
    <t>Establishes cryptographic standards, including encryption protocols, hashing algorithms, and key management policies aligned with recognized best practice.</t>
  </si>
  <si>
    <t>The organization shall establish cryptographic standards, including encryption protocols, hashing algorithms, and key management policies, ensuring compliance with industry best practices.</t>
  </si>
  <si>
    <t>Without cryptographic standards, teams pick weak or deprecated algorithms, manage keys inconsistently, and leave data protected in name only; poor key management undermines every downstream encryption control.</t>
  </si>
  <si>
    <t>Define approved algorithms, protocols, and key lengths, and set key management policy covering generation, storage, rotation, and destruction; align to recognized cryptographic guidance. See Cryptography and Key Management implementation controls.</t>
  </si>
  <si>
    <t>No cryptographic standards or key management policy exist.</t>
  </si>
  <si>
    <t>Cryptographic choices are made per project without a common standard.</t>
  </si>
  <si>
    <t>Standards exist but algorithm choices or key management practices vary across systems.</t>
  </si>
  <si>
    <t>Documented standards define approved cryptography and key management across the lifecycle.</t>
  </si>
  <si>
    <t>Cryptographic standards are reviewed against evolving guidance and conformance is measured.</t>
  </si>
  <si>
    <t>PR.DS-01, PR.DS-02 (Partial, asserted)</t>
  </si>
  <si>
    <t>SC-12, SC-13 (Strong, asserted)</t>
  </si>
  <si>
    <t>A.8.24 (Strong, asserted)</t>
  </si>
  <si>
    <t>Cryptographic standards and key management tooling; illustrative: published cryptographic guidance (e.g., NIST FIPS 140-3, SP 800-57), key management systems and HSMs. Category, not a product choice. Illustrative, not endorsements.</t>
  </si>
  <si>
    <t>SPS-17</t>
  </si>
  <si>
    <t>Access and Identity Management Policy Development</t>
  </si>
  <si>
    <t>Develops policies governing identity lifecycle management, authentication, authorization, privileged access, and account review requirements.</t>
  </si>
  <si>
    <t>The organization shall develop policies governing identity lifecycle management, authentication, authorization, privileged access, and account review requirements.</t>
  </si>
  <si>
    <t>Without governing access policy, provisioning and authentication rules vary by team, privileged access is unmanaged, and stale accounts persist, leaving the identity plane inconsistent and exploitable.</t>
  </si>
  <si>
    <t>Define policy requirements for joiner-mover-leaver identity lifecycle, authentication strength, authorization model, privileged access handling, and periodic account review. See Identity and Access Management (IAM) for enforcement.</t>
  </si>
  <si>
    <t>No access or identity management policies exist.</t>
  </si>
  <si>
    <t>Access rules are applied informally and vary across teams.</t>
  </si>
  <si>
    <t>Policies cover some access areas but privileged access or account review requirements are incomplete.</t>
  </si>
  <si>
    <t>Documented policies govern identity lifecycle, authentication, authorization, privileged access, and account review.</t>
  </si>
  <si>
    <t>Policy adequacy is measured against access incidents and review outcomes and improved over time.</t>
  </si>
  <si>
    <t>PR.AA-01, PR.AA-05 (Partial, asserted)</t>
  </si>
  <si>
    <t>AC-1, IA-1, AC-2, AC-6 (Partial, asserted)</t>
  </si>
  <si>
    <t>A.5.15, A.5.16, A.8.2 (Partial, asserted)</t>
  </si>
  <si>
    <t>CIS 5, CIS 6 (Partial, asserted)</t>
  </si>
  <si>
    <t>Access policy and identity governance tooling; illustrative: documented access control policies, identity governance standards, privileged access policy frameworks. Category, not a product choice. Illustrative, not endorsements.</t>
  </si>
  <si>
    <t>SPS-18</t>
  </si>
  <si>
    <t>Endpoint and Mobile Security Policy Development</t>
  </si>
  <si>
    <t>Defines security policies governing endpoint devices, mobile device management, remote work security, and acceptable use of corporate assets.</t>
  </si>
  <si>
    <t>The organization shall define security policies governing endpoint devices, mobile device management (MDM), remote work security, and acceptable use of corporate assets.</t>
  </si>
  <si>
    <t>Without endpoint and mobile policy, personal and remote devices access corporate data under no defined rules, acceptable use is undefined, and lost or compromised devices have no baseline protection.</t>
  </si>
  <si>
    <t>Publish policies setting endpoint hardening and MDM requirements, remote work security conditions, and acceptable use of corporate assets, and tie them to enforcement mechanisms. See Endpoint Security for implementation.</t>
  </si>
  <si>
    <t>No endpoint, mobile, or acceptable use policies exist.</t>
  </si>
  <si>
    <t>Device and usage expectations are communicated informally.</t>
  </si>
  <si>
    <t>Policies cover some device types or scenarios but remote work or acceptable use is incomplete.</t>
  </si>
  <si>
    <t>Documented policies govern endpoints, mobile devices, remote work, and acceptable use of corporate assets.</t>
  </si>
  <si>
    <t>Policy coverage and conformance are measured against endpoint incidents and refreshed as work patterns change.</t>
  </si>
  <si>
    <t>PR.PS-01, ID.AM-02 (Partial, asserted)</t>
  </si>
  <si>
    <t>AC-19, AC-20, PL-4 (Partial, asserted)</t>
  </si>
  <si>
    <t>A.8.1, A.6.7, A.5.10 (Strong, asserted)</t>
  </si>
  <si>
    <t>CIS 4 (Weak, asserted)</t>
  </si>
  <si>
    <t>Endpoint and mobile policy tooling; illustrative: acceptable use policy standards, MDM configuration policies, remote work security guidelines. Category, not a product choice. Illustrative, not endorsements.</t>
  </si>
  <si>
    <t>SPS-19</t>
  </si>
  <si>
    <t>Security Policy Metrics and Performance Evaluation</t>
  </si>
  <si>
    <t>Establishes metrics to evaluate the effectiveness of security policies, track compliance, and support continuous improvement.</t>
  </si>
  <si>
    <t>The organization shall establish metrics to evaluate the effectiveness of security policies, track policy compliance, and support continuous improvement efforts.</t>
  </si>
  <si>
    <t>Without metrics, no one can tell whether policies work or are followed, so leadership steers the program on anecdote and cannot justify investment or prioritize improvement.</t>
  </si>
  <si>
    <t>Define policy effectiveness and compliance metrics, collect them on a schedule, report to governance, and feed results into policy and control improvement decisions.</t>
  </si>
  <si>
    <t>No metrics track policy effectiveness or compliance.</t>
  </si>
  <si>
    <t>Occasional numbers are pulled for a specific report.</t>
  </si>
  <si>
    <t>Some metrics are collected but definitions and cadence are inconsistent.</t>
  </si>
  <si>
    <t>Defined metrics track policy effectiveness and compliance and are reported to governance.</t>
  </si>
  <si>
    <t>Metrics drive continuous improvement, and the metric set itself is reviewed for relevance.</t>
  </si>
  <si>
    <t>GV.OV-01, GV.OV-03 (Partial, asserted)</t>
  </si>
  <si>
    <t>PM-6, PM-14 (Strong, asserted)</t>
  </si>
  <si>
    <t>Cl.9.1, Cl.10.1 (Strong, asserted)</t>
  </si>
  <si>
    <t>Security metrics and reporting tooling; illustrative: KPI and KRI dashboards, GRC reporting modules, published measurement guidance (e.g., NIST SP 800-55). Category, not a product choice. Illustrative, not endorsements.</t>
  </si>
  <si>
    <t>SPS-20</t>
  </si>
  <si>
    <t>Vendor and Third-Party Security Policy Requirements</t>
  </si>
  <si>
    <t>Develops security policy requirements that third-party vendors, suppliers, and service providers must meet in alignment with enterprise security standards.</t>
  </si>
  <si>
    <t>The organization shall develop security policy requirements that third-party vendors, suppliers, and service providers must adhere to, ensuring alignment with enterprise security standards.</t>
  </si>
  <si>
    <t>Without vendor security requirements, third parties handle organizational data and access under their own weaker rules, extending the attack surface to suppliers who are never held to a baseline.</t>
  </si>
  <si>
    <t>Define minimum security requirements for vendors, embed them in contracts and onboarding, and align them to enterprise standards so third-party expectations match internal ones. See Third-Party and Supply Chain Risk Management.</t>
  </si>
  <si>
    <t>No security policy requirements apply to third parties.</t>
  </si>
  <si>
    <t>Vendor security expectations are raised inconsistently during individual deals.</t>
  </si>
  <si>
    <t>Requirements exist for some vendors but coverage and contract inclusion vary.</t>
  </si>
  <si>
    <t>Documented security requirements apply to vendors and are embedded in contracts aligned to enterprise standards.</t>
  </si>
  <si>
    <t>Vendor requirement coverage and conformance are measured and strengthened as the supplier base changes.</t>
  </si>
  <si>
    <t>GV.SC-05, GV.SC-07 (Strong, asserted)</t>
  </si>
  <si>
    <t>SR-3, SR-5, SA-4 (Partial, asserted)</t>
  </si>
  <si>
    <t>Third-party security requirement tooling; illustrative: vendor security requirement templates, contract security clause libraries, third-party risk management platforms. Category, not a product choice. Illustrative, not endorsements.</t>
  </si>
  <si>
    <t>Business Continuity &amp; Disaster Recovery (BCM)</t>
  </si>
  <si>
    <t>BCM-01</t>
  </si>
  <si>
    <t>Business Continuity Management Program Establishment</t>
  </si>
  <si>
    <t>Establishes and maintains a formal Business Continuity Management program that owns operational resilience, continuity of critical services, and disaster recovery planning.</t>
  </si>
  <si>
    <t>The organization shall establish and maintain a Business Continuity Management (BCM) program that ensures operational resilience, continuity of critical services, and effective disaster recovery planning.</t>
  </si>
  <si>
    <t>Without a standing program, continuity work is a pile of one-off plans nobody owns; a real disruption finds gaps, stale documents, and no one accountable for restoring service.</t>
  </si>
  <si>
    <t>Charter a BCM program with an accountable owner, defined scope, policy, and a maintenance cadence tied to the BIA, plans, and testing; report status to leadership. See Executive and Board-Level Oversight of Business Continuity (BCM-20).</t>
  </si>
  <si>
    <t>No business continuity program exists.</t>
  </si>
  <si>
    <t>Continuity handled through scattered individual plans with no owner.</t>
  </si>
  <si>
    <t>A program exists for some functions but coverage and upkeep are inconsistent.</t>
  </si>
  <si>
    <t>A chartered BCM program with defined scope, ownership, and maintenance cadence covers critical services.</t>
  </si>
  <si>
    <t>Program effectiveness is measured, reviewed, and improved on a defined cadence.</t>
  </si>
  <si>
    <t>GV.OC, ID.IM-04, PR.IR (Strong, asserted)</t>
  </si>
  <si>
    <t>CP-1, CP-2 (Strong, asserted)</t>
  </si>
  <si>
    <t>A.5.29, A.5.30, Cl.8 (Strong, asserted)</t>
  </si>
  <si>
    <t>CIS 11 (Partial, asserted)</t>
  </si>
  <si>
    <t>BCM program and GRC platforms; illustrative: ISO 22301 program framework, open GRC registers, spreadsheet-based BCM registers. Category, not a product choice. Illustrative, not endorsements.</t>
  </si>
  <si>
    <t>BCM-02</t>
  </si>
  <si>
    <t>Business Impact Analysis (BIA) Execution</t>
  </si>
  <si>
    <t>Conducts and maintains a Business Impact Analysis that identifies mission-critical processes and sets Recovery Time and Recovery Point Objectives.</t>
  </si>
  <si>
    <t>The organization shall conduct and regularly update a Business Impact Analysis (BIA) to identify mission-critical processes, assess potential disruptions, and define Recovery Time Objectives (RTOs) and Recovery Point Objectives (RPOs).</t>
  </si>
  <si>
    <t>Without a BIA, recovery effort is spread evenly across everything; the organization discovers only mid-outage which processes were actually critical and how much data or downtime it can absorb.</t>
  </si>
  <si>
    <t>Inventory business processes, rate criticality and dependencies, and assign RTO and RPO to each; refresh the BIA on a cadence and after major change. Feeds continuity and recovery planning (BCM-04, BCM-05).</t>
  </si>
  <si>
    <t>No business impact analysis performed.</t>
  </si>
  <si>
    <t>Criticality judged informally without documented RTO or RPO.</t>
  </si>
  <si>
    <t>A BIA covers some processes but is dated or partial.</t>
  </si>
  <si>
    <t>A documented BIA with RTOs and RPOs covers critical processes and is refreshed on a cadence.</t>
  </si>
  <si>
    <t>BIA accuracy is validated against actual recovery performance and continuously improved.</t>
  </si>
  <si>
    <t>ID.BE, ID.RA, ID.AM-05 (Strong, asserted)</t>
  </si>
  <si>
    <t>CP-2, RA-9 (Strong, asserted)</t>
  </si>
  <si>
    <t>A.5.30, Cl.8.1 (Strong, asserted)</t>
  </si>
  <si>
    <t>BIA methodology and tooling; illustrative: ISO 22317 BIA guidance, dependency-mapping worksheets, GRC BIA modules. Category, not a product choice. Illustrative, not endorsements.</t>
  </si>
  <si>
    <t>BCM-03</t>
  </si>
  <si>
    <t>Risk Assessment for Business Disruptions</t>
  </si>
  <si>
    <t>Performs risk assessments to identify threats that could disrupt business operations, spanning natural, cyber, supply chain, and geopolitical hazards.</t>
  </si>
  <si>
    <t>The organization shall perform risk assessments to identify threats that could impact business operations, including natural disasters, cyber incidents, supply chain disruptions, and geopolitical risks.</t>
  </si>
  <si>
    <t>If disruption threats are never assessed, plans are built for the last incident, not the likely next one; low-probability high-impact events go unmodeled and unmitigated.</t>
  </si>
  <si>
    <t>Run a structured threat and risk assessment across hazard categories, rate likelihood and impact, and prioritize mitigations feeding the continuity strategy. See Business Impact Analysis (BCM-02) and Risk Management (RSK).</t>
  </si>
  <si>
    <t>No disruption-focused risk assessment performed.</t>
  </si>
  <si>
    <t>Threats considered informally without structured analysis.</t>
  </si>
  <si>
    <t>Some hazard categories assessed inconsistently.</t>
  </si>
  <si>
    <t>A documented risk assessment across hazard categories informs continuity planning.</t>
  </si>
  <si>
    <t>Threat assessments are updated on a cadence and validated against emerging risks.</t>
  </si>
  <si>
    <t>ID.RA, GV.RM, ID.RA-03 (Strong, asserted)</t>
  </si>
  <si>
    <t>RA-3, CP-2, PM-9 (Strong, asserted)</t>
  </si>
  <si>
    <t>A.5.30, Cl.6.1, Cl.8.2 (Strong, asserted)</t>
  </si>
  <si>
    <t>Risk assessment frameworks and registers; illustrative: NIST SP 800-30 methodology, ISO 31000 guidance, open risk registers. Category, not a product choice. Illustrative, not endorsements.</t>
  </si>
  <si>
    <t>BCM-04</t>
  </si>
  <si>
    <t>Business Continuity Plan (BCP) Development</t>
  </si>
  <si>
    <t>Develops, documents, and maintains a Business Continuity Plan describing the strategies, procedures, and resources to sustain critical functions during disruption.</t>
  </si>
  <si>
    <t>The organization shall develop, document, and maintain a Business Continuity Plan (BCP) that outlines strategies, procedures, and resources required to sustain critical business functions during a disruption.</t>
  </si>
  <si>
    <t>Without a documented BCP, response depends on the memory of whoever is available; procedures, contacts, and resource needs are improvised under pressure and critical steps are missed.</t>
  </si>
  <si>
    <t>Document continuity strategies, roles, procedures, and resource requirements per critical process from the BIA; keep the plan versioned, accessible offline, and refreshed after change or test. See Business Impact Analysis (BCM-02).</t>
  </si>
  <si>
    <t>No business continuity plan exists.</t>
  </si>
  <si>
    <t>Informal notes or partial procedures for a few functions.</t>
  </si>
  <si>
    <t>A BCP exists but is incomplete or not consistently maintained.</t>
  </si>
  <si>
    <t>A documented, versioned BCP covers critical functions with defined roles and procedures.</t>
  </si>
  <si>
    <t>Plan quality is reviewed against tests and incidents and improved on a cadence.</t>
  </si>
  <si>
    <t>PR.IR, ID.IM-04, RC.RP (Strong, asserted)</t>
  </si>
  <si>
    <t>CP-2, CP-2(3) (Strong, asserted)</t>
  </si>
  <si>
    <t>A.5.29, A.5.30, Cl.8.1 (Strong, asserted)</t>
  </si>
  <si>
    <t>Continuity planning tools and templates; illustrative: ISO 22301 plan structure, open BCP templates, GRC continuity modules. Category, not a product choice. Illustrative, not endorsements.</t>
  </si>
  <si>
    <t>BCM-05</t>
  </si>
  <si>
    <t>Disaster Recovery Plan (DRP) Development</t>
  </si>
  <si>
    <t>Establishes a Disaster Recovery Plan with technical procedures to restore IT systems, networks, applications, and data after an incident.</t>
  </si>
  <si>
    <t>The organization shall establish a Disaster Recovery Plan (DRP) that includes technical recovery procedures for IT systems, networks, applications, and data to ensure timely restoration following an incident.</t>
  </si>
  <si>
    <t>Without a DRP, technical recovery is ad hoc; teams rebuild systems from memory during an outage, restore in the wrong order, and blow past the RTOs the business depends on.</t>
  </si>
  <si>
    <t>Document system-level recovery procedures, restoration sequence, and dependencies mapped to RTO and RPO; store runbooks offline and validate through drills. See Backup and Data Recovery Procedures (BCM-08) and Business Continuity and Disaster Recovery Testing (BCM-10).</t>
  </si>
  <si>
    <t>No disaster recovery plan for IT systems.</t>
  </si>
  <si>
    <t>Recovery steps exist only as tribal knowledge.</t>
  </si>
  <si>
    <t>DR procedures documented for some systems but incomplete or untested.</t>
  </si>
  <si>
    <t>Documented DR runbooks cover critical systems with defined recovery sequence and objectives.</t>
  </si>
  <si>
    <t>Recovery procedures are drill-validated and refined against measured recovery times.</t>
  </si>
  <si>
    <t>RC.RP, PR.IR, RC.RP-05 (Strong, asserted)</t>
  </si>
  <si>
    <t>CP-10, CP-2, CP-7 (Strong, asserted)</t>
  </si>
  <si>
    <t>A.5.29, A.8.14 (Strong, asserted)</t>
  </si>
  <si>
    <t>DR orchestration and runbook tooling; illustrative: infrastructure-as-code recovery, documented runbooks, DR orchestration platforms. Category, not a product choice. Illustrative, not endorsements.</t>
  </si>
  <si>
    <t>BCM-06</t>
  </si>
  <si>
    <t>Incident Escalation and Crisis Management Protocols</t>
  </si>
  <si>
    <t>Defines escalation and crisis management protocols, including crisis communication, decision-making hierarchies, and emergency response coordination.</t>
  </si>
  <si>
    <t>The organization shall define and implement escalation procedures for business disruptions, including crisis communication strategies, decision-making hierarchies, and emergency response coordination.</t>
  </si>
  <si>
    <t>Without defined escalation, a disruption stalls while people debate who is in charge; decisions wait for absent leaders and response fragments across uncoordinated teams.</t>
  </si>
  <si>
    <t>Define escalation triggers, a crisis management structure with clear authority, activation criteria, and communication paths; document and rehearse them. See Incident Response (IRP) and Emergency Communications and Notification Systems (BCM-13).</t>
  </si>
  <si>
    <t>No escalation or crisis management structure defined.</t>
  </si>
  <si>
    <t>Escalation handled ad hoc per incident.</t>
  </si>
  <si>
    <t>Escalation paths exist for some scenarios but authority is unclear.</t>
  </si>
  <si>
    <t>Defined escalation triggers and a crisis management structure with clear authority are in place.</t>
  </si>
  <si>
    <t>Escalation performance is reviewed after activations and exercises and improved.</t>
  </si>
  <si>
    <t>RS.MA, RS.CO, GV.RR (Strong, asserted)</t>
  </si>
  <si>
    <t>IR-4, CP-2, IR-6 (Strong, asserted)</t>
  </si>
  <si>
    <t>A.5.24, A.5.29 (Strong, asserted)</t>
  </si>
  <si>
    <t>CIS 17 (Partial, asserted)</t>
  </si>
  <si>
    <t>Crisis management and incident coordination tools; illustrative: documented escalation matrices, incident command frameworks, on-call coordination platforms. Category, not a product choice. Illustrative, not endorsements.</t>
  </si>
  <si>
    <t>BCM-07</t>
  </si>
  <si>
    <t>Redundancy and High Availability Requirements</t>
  </si>
  <si>
    <t>Implements redundancy and high-availability measures for critical infrastructure, applications, and data to minimize service disruption.</t>
  </si>
  <si>
    <t>The organization shall implement redundancy and high-availability measures for critical infrastructure, applications, and data to minimize service disruptions and ensure continuous operations.</t>
  </si>
  <si>
    <t>Without redundancy, any single component failure becomes an outage; a lost server, link, or site takes critical services down with no automatic failover to absorb the loss.</t>
  </si>
  <si>
    <t>Design critical systems for redundancy and failover, eliminate single points of failure, and provision capacity across zones or sites sized to the RTO. See Alternate Site and Work Location Strategies (BCM-09).</t>
  </si>
  <si>
    <t>No redundancy; critical services run on single points of failure.</t>
  </si>
  <si>
    <t>Redundancy applied opportunistically to a few systems.</t>
  </si>
  <si>
    <t>High availability exists for some critical systems but coverage is uneven.</t>
  </si>
  <si>
    <t>Redundancy and failover are standard for critical infrastructure and applications.</t>
  </si>
  <si>
    <t>Availability is measured against targets and redundancy is right-sized on a cadence.</t>
  </si>
  <si>
    <t>PR.IR-03, PR.IR, RC.RP (Strong, asserted)</t>
  </si>
  <si>
    <t>CP-7, CP-9, SC-6 (Strong, asserted)</t>
  </si>
  <si>
    <t>A.8.14, A.8.6 (Strong, asserted)</t>
  </si>
  <si>
    <t>High-availability and redundancy architectures; illustrative: clustering and load balancing, multi-zone deployment, replication. Category, not a product choice. Illustrative, not endorsements.</t>
  </si>
  <si>
    <t>BCM-08</t>
  </si>
  <si>
    <t>Backup and Data Recovery Procedures</t>
  </si>
  <si>
    <t>Establishes backup policies and data recovery procedures ensuring regular, secure, and tested backups of critical data, applications, and configurations.</t>
  </si>
  <si>
    <t>The organization shall establish backup policies and data recovery procedures that ensure regular, secure, and tested backups of critical business data, applications, and configurations.</t>
  </si>
  <si>
    <t>Without tested backups, recovery fails at the worst moment; backups are missing, corrupt, encrypted by the same ransomware, or never validated, and the data is simply gone.</t>
  </si>
  <si>
    <t>Define backup scope, frequency, and retention to meet RPO; keep at least one immutable or offline copy, protect backups from tampering, and test restores regularly. See Disaster Recovery Plan Development (BCM-05).</t>
  </si>
  <si>
    <t>No regular backups of critical data.</t>
  </si>
  <si>
    <t>Backups taken inconsistently and rarely if ever restored.</t>
  </si>
  <si>
    <t>Backups scheduled for most systems but restore testing is sporadic.</t>
  </si>
  <si>
    <t>Backups meet RPO with immutable or offline copies and scheduled restore tests.</t>
  </si>
  <si>
    <t>Backup success and restore times are measured, and coverage and integrity are improved on a cadence.</t>
  </si>
  <si>
    <t>PR.DS-11, RC.RP-05, PR.DS (Strong, asserted)</t>
  </si>
  <si>
    <t>CP-9, CP-10, CP-9(8) (Strong, asserted)</t>
  </si>
  <si>
    <t>A.8.13, A.8.14 (Strong, asserted)</t>
  </si>
  <si>
    <t>CIS 11 (Strong, asserted)</t>
  </si>
  <si>
    <t>Backup and recovery tooling; illustrative: 3-2-1 backup strategy, immutable and offline copies, open backup utilities. Category, not a product choice. Illustrative, not endorsements.</t>
  </si>
  <si>
    <t>BCM-09</t>
  </si>
  <si>
    <t>Alternate Site and Work Location Strategies</t>
  </si>
  <si>
    <t>Defines and maintains alternate site strategies including data center failover, remote work enablement, and offsite operational continuity.</t>
  </si>
  <si>
    <t>The organization shall define and maintain alternate site strategies, including data center failover, remote work enablement, and offsite operational continuity solutions.</t>
  </si>
  <si>
    <t>If the primary site becomes unusable and no alternate is arranged, operations halt; there is nowhere to fail over to and no capacity ready to absorb the workload.</t>
  </si>
  <si>
    <t>Establish alternate processing and work locations sized to the RTO, arrange failover and access ahead of need, and keep alternate-site readiness current. See Redundancy and High Availability Requirements (BCM-07).</t>
  </si>
  <si>
    <t>No alternate site or failover location identified.</t>
  </si>
  <si>
    <t>Alternate arrangements assumed but not formalized or provisioned.</t>
  </si>
  <si>
    <t>An alternate site exists but readiness and capacity are unverified.</t>
  </si>
  <si>
    <t>Alternate sites and work locations meet RTO with provisioned capacity and access.</t>
  </si>
  <si>
    <t>Alternate-site readiness is exercised and adjusted against changing needs on a cadence.</t>
  </si>
  <si>
    <t>PR.IR, RC.RP, PR.IR-03 (Strong, asserted)</t>
  </si>
  <si>
    <t>CP-6, CP-7, CP-8 (Strong, asserted)</t>
  </si>
  <si>
    <t>A.8.14, A.7.5 (Partial, asserted)</t>
  </si>
  <si>
    <t>Alternate site and failover strategies; illustrative: hot/warm/cold sites, cloud region failover, remote work provisioning. Category, not a product choice. Illustrative, not endorsements.</t>
  </si>
  <si>
    <t>BCM-10</t>
  </si>
  <si>
    <t>Business Continuity and Disaster Recovery Testing</t>
  </si>
  <si>
    <t>Conducts regular testing of continuity and disaster recovery plans through tabletop exercises, full-scale simulations, and failover drills.</t>
  </si>
  <si>
    <t>The organization shall conduct regular testing of BCP and DRP plans, including tabletop exercises, full-scale simulations, and failover drills to validate effectiveness and identify gaps.</t>
  </si>
  <si>
    <t>Untested plans fail on execution; assumptions are wrong, contacts are stale, and recovery steps do not work, but this is discovered during a real disaster instead of a drill.</t>
  </si>
  <si>
    <t>Run a scheduled program of tabletop exercises, failover drills, and full simulations against defined objectives; capture findings and feed corrective actions back into the plans. See Post-Incident Review and Continuous Improvement (BCM-19).</t>
  </si>
  <si>
    <t>Continuity and DR plans are never tested.</t>
  </si>
  <si>
    <t>Occasional informal walkthroughs with no follow-up.</t>
  </si>
  <si>
    <t>Some plans tested irregularly without consistent scope.</t>
  </si>
  <si>
    <t>A scheduled test program exercises plans and drives documented corrective actions.</t>
  </si>
  <si>
    <t>Test results and recovery metrics are trended and used to improve plans on a cadence.</t>
  </si>
  <si>
    <t>ID.IM-02, PR.IR, RC.RP (Strong, asserted)</t>
  </si>
  <si>
    <t>CP-4, CP-3, IR-3 (Strong, asserted)</t>
  </si>
  <si>
    <t>A.5.29, Cl.8.1, Cl.9.1 (Strong, asserted)</t>
  </si>
  <si>
    <t>Exercise and drill methodologies; illustrative: tabletop exercise kits, failover drill runbooks, chaos engineering. Category, not a product choice. Illustrative, not endorsements.</t>
  </si>
  <si>
    <t>BCM-11</t>
  </si>
  <si>
    <t>Supply Chain and Vendor Continuity Planning</t>
  </si>
  <si>
    <t>Ensures key vendors and suppliers maintain continuity plans, disaster recovery capabilities, and contractual obligations supporting operational resilience.</t>
  </si>
  <si>
    <t>The organization shall ensure that key vendors and suppliers maintain business continuity plans, disaster recovery capabilities, and contractual obligations to support operational resilience.</t>
  </si>
  <si>
    <t>A resilient organization can still be halted by a fragile supplier; if a critical vendor has no continuity capability, their outage becomes yours with no contractual recourse.</t>
  </si>
  <si>
    <t>Identify critical suppliers, require and review evidence of their continuity and recovery capability, and bind resilience obligations and RTOs into contracts. See Third-Party Risk Management (TPR).</t>
  </si>
  <si>
    <t>Vendor continuity is not considered.</t>
  </si>
  <si>
    <t>Continuity raised informally with a few vendors.</t>
  </si>
  <si>
    <t>Some critical vendors assessed but obligations are inconsistent.</t>
  </si>
  <si>
    <t>Critical vendors are assessed for continuity with resilience obligations in contracts.</t>
  </si>
  <si>
    <t>Vendor continuity posture is monitored and reassessed on a cadence.</t>
  </si>
  <si>
    <t>GV.SC, ID.RA-10, GV.SC-07 (Strong, asserted)</t>
  </si>
  <si>
    <t>SR-3, CP-2(7), SA-9 (Strong, asserted)</t>
  </si>
  <si>
    <t>A.5.19, A.5.22, A.5.30 (Strong, asserted)</t>
  </si>
  <si>
    <t>Third-party and supply chain resilience assessment; illustrative: vendor continuity questionnaires, contractual SLA and RTO clauses, TPRM platforms. Category, not a product choice. Illustrative, not endorsements.</t>
  </si>
  <si>
    <t>BCM-12</t>
  </si>
  <si>
    <t>Employee Training and Awareness on Continuity Planning</t>
  </si>
  <si>
    <t>Provides business continuity and disaster recovery training so personnel understand their roles, responsibilities, and response procedures during disruptions.</t>
  </si>
  <si>
    <t>The organization shall provide business continuity and disaster recovery training to employees, ensuring personnel understand roles, responsibilities, and response procedures during disruptions.</t>
  </si>
  <si>
    <t>A sound plan fails if no one knows it; untrained staff freeze or improvise during a disruption, cannot find procedures, and do not know who does what.</t>
  </si>
  <si>
    <t>Deliver role-based continuity training to responders and staff, refresh it periodically and after plan changes, and reinforce it through exercises. See Business Continuity and Disaster Recovery Testing (BCM-10).</t>
  </si>
  <si>
    <t>No continuity or DR training provided.</t>
  </si>
  <si>
    <t>Awareness shared informally to a few individuals.</t>
  </si>
  <si>
    <t>Some staff trained but coverage and refresh are inconsistent.</t>
  </si>
  <si>
    <t>Role-based continuity training reaches relevant staff and is refreshed periodically.</t>
  </si>
  <si>
    <t>Training effectiveness is measured via exercises and improved on a cadence.</t>
  </si>
  <si>
    <t>PR.AT, GV.RR, PR.AT-01 (Strong, asserted)</t>
  </si>
  <si>
    <t>CP-3, AT-3, IR-2 (Strong, asserted)</t>
  </si>
  <si>
    <t>A.6.3, A.5.29, Cl.7.2 (Strong, asserted)</t>
  </si>
  <si>
    <t>Continuity training and awareness programs; illustrative: role-based training modules, exercise-based reinforcement, learning management systems. Category, not a product choice. Illustrative, not endorsements.</t>
  </si>
  <si>
    <t>BCM-13</t>
  </si>
  <si>
    <t>Emergency Communications and Notification Systems</t>
  </si>
  <si>
    <t>Establishes an emergency communication plan ensuring stakeholders receive timely, accurate information on disruptions, recovery status, and contingency actions.</t>
  </si>
  <si>
    <t>The organization shall establish and maintain an emergency communication plan, ensuring stakeholders receive timely and accurate information regarding disruptions, recovery status, and contingency actions.</t>
  </si>
  <si>
    <t>Without reliable emergency communications, a disruption spirals into confusion; staff, customers, and leaders get contradictory or no information, and primary channels may be down in the very event they are needed.</t>
  </si>
  <si>
    <t>Define audiences, messages, and roles for emergency communications, provision out-of-band channels and current contact rosters, and test notification reach. See Incident Escalation and Crisis Management Protocols (BCM-06).</t>
  </si>
  <si>
    <t>No emergency communication plan.</t>
  </si>
  <si>
    <t>Notifications improvised through whatever channel works.</t>
  </si>
  <si>
    <t>A notification approach exists but rosters and channels are unreliable.</t>
  </si>
  <si>
    <t>A defined emergency communication plan with out-of-band channels and current rosters is in place.</t>
  </si>
  <si>
    <t>Notification reach and speed are tested and improved on a cadence.</t>
  </si>
  <si>
    <t>RS.CO, RS.CO-02, RS.CO-03 (Strong, asserted)</t>
  </si>
  <si>
    <t>IR-6, CP-2, IR-7 (Strong, asserted)</t>
  </si>
  <si>
    <t>A.5.24, A.5.29, A.6.8 (Strong, asserted)</t>
  </si>
  <si>
    <t>Emergency notification and mass communication tools; illustrative: out-of-band messaging, mass notification systems, maintained contact rosters. Category, not a product choice. Illustrative, not endorsements.</t>
  </si>
  <si>
    <t>BCM-14</t>
  </si>
  <si>
    <t>Legal, Regulatory, and Compliance Considerations in Continuity Planning</t>
  </si>
  <si>
    <t>Ensures continuity and disaster recovery activities comply with relevant legal, regulatory, and contractual requirements, including industry resilience mandates.</t>
  </si>
  <si>
    <t>The organization shall ensure BCP and DRP activities comply with relevant legal, regulatory, and contractual requirements, including industry-specific continuity and resilience mandates.</t>
  </si>
  <si>
    <t>Continuity plans that ignore legal and regulatory duties create liability on top of the disruption; missed reporting deadlines, breached contract SLAs, and violated resilience mandates draw penalties and enforcement.</t>
  </si>
  <si>
    <t>Map applicable resilience laws, regulations, and contractual obligations to the continuity program, build required timelines and duties into plans, and review for changes. See Legal and Regulatory Compliance (LRC).</t>
  </si>
  <si>
    <t>Legal and regulatory continuity obligations are not identified.</t>
  </si>
  <si>
    <t>Requirements considered ad hoc when they surface.</t>
  </si>
  <si>
    <t>Some obligations mapped but coverage is incomplete.</t>
  </si>
  <si>
    <t>Applicable legal, regulatory, and contractual requirements are mapped into continuity plans.</t>
  </si>
  <si>
    <t>Compliance is monitored against regulatory change and reviewed on a cadence.</t>
  </si>
  <si>
    <t>GV.OC-03, GV.RM, GV.OC (Strong, asserted)</t>
  </si>
  <si>
    <t>CP-2, PM-8, PL-1 (Partial, asserted)</t>
  </si>
  <si>
    <t>A.5.31, A.5.34, A.5.29 (Strong, asserted)</t>
  </si>
  <si>
    <t>Regulatory obligation mapping and compliance tracking; illustrative: legal register, compliance obligation matrices, GRC compliance modules. Category, not a product choice. Illustrative, not endorsements.</t>
  </si>
  <si>
    <t>BCM-15</t>
  </si>
  <si>
    <t>Remote Work and Telecommuting Resilience</t>
  </si>
  <si>
    <t>Develops policies and technical capabilities to sustain remote work continuity with secure access, collaboration, and operational functionality during disruptions.</t>
  </si>
  <si>
    <t>The organization shall develop policies and technological capabilities to support remote work continuity, ensuring secure access, collaboration, and operational functionality during disruptions.</t>
  </si>
  <si>
    <t>If remote work cannot scale securely, a site or regional disruption idles the workforce; staff cannot connect, capacity buckles, or access is opened insecurely under pressure.</t>
  </si>
  <si>
    <t>Provision scalable secure remote access, collaboration tooling, and endpoint readiness for continuity scenarios, with policy defining eligible work and controls. See Alternate Site and Work Location Strategies (BCM-09) and Identity and Access Management (IAM).</t>
  </si>
  <si>
    <t>No remote work continuity capability.</t>
  </si>
  <si>
    <t>Remote access exists for some staff without continuity intent.</t>
  </si>
  <si>
    <t>Remote work supported but capacity or security under stress is unproven.</t>
  </si>
  <si>
    <t>Scalable secure remote work is provisioned and governed for continuity scenarios.</t>
  </si>
  <si>
    <t>Remote work readiness is tested at scale and improved on a cadence.</t>
  </si>
  <si>
    <t>PR.AA, PR.IR, PR.AA-05 (Partial, asserted)</t>
  </si>
  <si>
    <t>AC-17, CP-7, SC-8 (Partial, asserted)</t>
  </si>
  <si>
    <t>A.6.7, A.8.1, A.8.14 (Partial, asserted)</t>
  </si>
  <si>
    <t>CIS 6, CIS 12 (Partial, asserted)</t>
  </si>
  <si>
    <t>Secure remote access and collaboration tooling; illustrative: VPN and zero-trust access, endpoint provisioning, collaboration platforms. Category, not a product choice. Illustrative, not endorsements.</t>
  </si>
  <si>
    <t>BCM-16</t>
  </si>
  <si>
    <t>Resilience Metrics and Performance Monitoring</t>
  </si>
  <si>
    <t>Defines key performance indicators and resilience metrics to measure the effectiveness of business continuity and disaster recovery strategies.</t>
  </si>
  <si>
    <t>The organization shall define key performance indicators (KPIs) and resilience metrics to measure the effectiveness of business continuity and disaster recovery strategies.</t>
  </si>
  <si>
    <t>Without resilience metrics, program effectiveness is a matter of opinion; there is no way to show whether recovery capability is improving, meeting objectives, or degrading until an incident proves it.</t>
  </si>
  <si>
    <t>Define resilience KPIs such as achieved RTO and RPO, test pass rates, and plan currency; collect them from tests and incidents and report trends to leadership. See Business Continuity and Disaster Recovery Testing (BCM-10) and Executive Oversight (BCM-20).</t>
  </si>
  <si>
    <t>No resilience metrics defined.</t>
  </si>
  <si>
    <t>Occasional anecdotal measures with no consistency.</t>
  </si>
  <si>
    <t>Some metrics collected but not consistently or comparably.</t>
  </si>
  <si>
    <t>Defined resilience KPIs are collected from tests and incidents and reported.</t>
  </si>
  <si>
    <t>Metrics are trended against targets and drive program improvement on a cadence.</t>
  </si>
  <si>
    <t>ID.IM, GV.OV, ID.IM-02 (Strong, asserted)</t>
  </si>
  <si>
    <t>CP-4, CA-7, PM-6 (Partial, asserted)</t>
  </si>
  <si>
    <t>Cl.9.1, A.5.29 (Strong, asserted)</t>
  </si>
  <si>
    <t>Resilience metrics and performance dashboards; illustrative: RTO/RPO tracking, test scorecards, GRC reporting dashboards. Category, not a product choice. Illustrative, not endorsements.</t>
  </si>
  <si>
    <t>BCM-17</t>
  </si>
  <si>
    <t>Financial Resilience and Contingency Planning</t>
  </si>
  <si>
    <t>Develops financial contingency plans including liquidity reserves, insurance coverage, and alternative funding to sustain operations during prolonged disruptions.</t>
  </si>
  <si>
    <t>The organization shall develop financial contingency plans, including liquidity reserves, insurance coverage, and alternative funding strategies to sustain operations during prolonged disruptions.</t>
  </si>
  <si>
    <t>A disruption can be survived operationally yet still sink the organization financially; without reserves, insurance, or funding paths, cash runs out before recovery completes.</t>
  </si>
  <si>
    <t>Assess disruption cost exposure, secure liquidity reserves and appropriate insurance including cyber and business-interruption cover, and define alternative funding paths. See Risk Management (RSK).</t>
  </si>
  <si>
    <t>No financial contingency planning for disruptions.</t>
  </si>
  <si>
    <t>Financial impact considered informally without provisioning.</t>
  </si>
  <si>
    <t>Some measures such as insurance exist but are not tied to disruption scenarios.</t>
  </si>
  <si>
    <t>Financial contingency plans with reserves, insurance, and funding paths address disruption scenarios.</t>
  </si>
  <si>
    <t>Financial resilience is reviewed against evolving exposure on a cadence.</t>
  </si>
  <si>
    <t>GV.RM, ID.RA, GV.OC (Weak, asserted)</t>
  </si>
  <si>
    <t>CP-2, PM-9 (Weak, asserted)</t>
  </si>
  <si>
    <t>A.5.29, Cl.6.1 (Weak, asserted)</t>
  </si>
  <si>
    <t>Financial contingency and risk transfer planning; illustrative: liquidity reserve planning, business-interruption and cyber insurance, scenario-based financial modeling. Category, not a product choice. Illustrative, not endorsements.</t>
  </si>
  <si>
    <t>BCM-18</t>
  </si>
  <si>
    <t>Cyber Resilience Integration into Business Continuity</t>
  </si>
  <si>
    <t>Incorporates cybersecurity incident scenarios into business continuity planning, ensuring preparedness for ransomware, data breaches, and denial-of-service events.</t>
  </si>
  <si>
    <t>The organization shall incorporate cybersecurity incident scenarios into business continuity planning, ensuring preparedness for ransomware attacks, data breaches, and denial-of-service (DoS) events.</t>
  </si>
  <si>
    <t>Continuity plans built only for physical disasters fail against cyberattacks; ransomware may encrypt the very backups and systems the plan relies on, and recovery assumptions collapse.</t>
  </si>
  <si>
    <t>Integrate cyberattack scenarios into continuity and recovery plans, coordinate with incident response, protect and isolate recovery assets, and exercise cyber-specific recovery. See Incident Response (IRP) and Backup and Data Recovery Procedures (BCM-08).</t>
  </si>
  <si>
    <t>Cyber scenarios are absent from continuity planning.</t>
  </si>
  <si>
    <t>Cyber incidents handled separately with no continuity linkage.</t>
  </si>
  <si>
    <t>Some cyber scenarios considered but recovery assumptions are untested against attack.</t>
  </si>
  <si>
    <t>Cyberattack scenarios are integrated into continuity plans and coordinated with incident response.</t>
  </si>
  <si>
    <t>Cyber recovery is exercised and hardened against current attack techniques on a cadence.</t>
  </si>
  <si>
    <t>RC.RP, RS.MA, PR.IR (Strong, asserted)</t>
  </si>
  <si>
    <t>IR-4, CP-2, CP-10 (Strong, asserted)</t>
  </si>
  <si>
    <t>A.5.24, A.5.29, A.8.14 (Strong, asserted)</t>
  </si>
  <si>
    <t>CIS 11, CIS 17 (Partial, asserted)</t>
  </si>
  <si>
    <t>Cyber resilience and recovery integration; illustrative: isolated recovery environments, immutable backups, cyber incident playbooks. Category, not a product choice. Illustrative, not endorsements.</t>
  </si>
  <si>
    <t>BCM-19</t>
  </si>
  <si>
    <t>Post-Incident Review and Continuous Improvement</t>
  </si>
  <si>
    <t>Conducts post-incident reviews after disruptions to capture lessons learned, process improvements, and remediation actions that enhance future resilience.</t>
  </si>
  <si>
    <t>The organization shall conduct post-incident reviews following disruptions, identifying lessons learned, process improvements, and remediation actions to enhance future resilience.</t>
  </si>
  <si>
    <t>Without post-incident review, the same failures recur; the organization pays the cost of each disruption without buying any durable improvement, and root causes stay unaddressed.</t>
  </si>
  <si>
    <t>Run structured reviews after disruptions and major exercises, identify root causes and gaps, and track corrective actions to closure with owners and dates. See Business Continuity and Disaster Recovery Testing (BCM-10).</t>
  </si>
  <si>
    <t>No post-incident reviews conducted.</t>
  </si>
  <si>
    <t>Informal debriefs held occasionally with no follow-through.</t>
  </si>
  <si>
    <t>Reviews happen for some incidents but actions are not consistently tracked.</t>
  </si>
  <si>
    <t>Structured post-incident reviews produce tracked corrective actions with owners.</t>
  </si>
  <si>
    <t>Review outcomes are trended and verified to reduce recurrence over time.</t>
  </si>
  <si>
    <t>RC.RP, ID.IM-01, ID.IM-04 (Strong, asserted)</t>
  </si>
  <si>
    <t>IR-4(1), CP-2, IR-8 (Strong, asserted)</t>
  </si>
  <si>
    <t>A.5.27, A.5.29, Cl.10.1 (Strong, asserted)</t>
  </si>
  <si>
    <t>Post-incident review and continuous improvement; illustrative: blameless postmortem templates, root-cause analysis, corrective action tracking. Category, not a product choice. Illustrative, not endorsements.</t>
  </si>
  <si>
    <t>BCM-20</t>
  </si>
  <si>
    <t>Executive and Board-Level Oversight of Business Continuity</t>
  </si>
  <si>
    <t>Ensures business continuity and disaster recovery programs receive executive and board-level oversight with periodic reporting on effectiveness and strategic risk.</t>
  </si>
  <si>
    <t>The organization shall ensure that business continuity and disaster recovery programs receive executive and board-level oversight, with periodic reporting on program effectiveness and strategic risks.</t>
  </si>
  <si>
    <t>Without executive and board oversight, the continuity program lacks funding, authority, and accountability; leadership learns of gaps only when a disruption forces the issue.</t>
  </si>
  <si>
    <t>Assign board and executive accountability for resilience, set a reporting cadence covering program status, test results, and residual risk, and secure resourcing decisions. See Business Continuity Management Program Establishment (BCM-01).</t>
  </si>
  <si>
    <t>No executive or board oversight of continuity.</t>
  </si>
  <si>
    <t>Leadership informed only reactively during incidents.</t>
  </si>
  <si>
    <t>Periodic updates occur but without defined accountability or cadence.</t>
  </si>
  <si>
    <t>Defined executive and board accountability with a regular reporting cadence is in place.</t>
  </si>
  <si>
    <t>Oversight uses trended metrics and residual risk to steer investment and improvement.</t>
  </si>
  <si>
    <t>GV.OV, GV.RR-01, GV.RM (Strong, asserted)</t>
  </si>
  <si>
    <t>PM-2, CP-1, PM-29 (Strong, asserted)</t>
  </si>
  <si>
    <t>A.5.4, Cl.5.1, Cl.9.3 (Strong, asserted)</t>
  </si>
  <si>
    <t>Governance reporting and board oversight tooling; illustrative: executive risk dashboards, board reporting packs, GRC governance modules. Category, not a product choice. Illustrative, not endorsements.</t>
  </si>
  <si>
    <t>Cybersecurity Awareness &amp; Training (CAT)</t>
  </si>
  <si>
    <t>CAT-01</t>
  </si>
  <si>
    <t>Cybersecurity Awareness Program Establishment</t>
  </si>
  <si>
    <t>Establishes and maintains an ongoing cybersecurity awareness program covering employees, contractors, and stakeholders.</t>
  </si>
  <si>
    <t>The organization shall develop and maintain a cybersecurity awareness program that educates employees, contractors, and stakeholders on security risks, best practices, and compliance obligations.</t>
  </si>
  <si>
    <t>Without a standing awareness program, the workforce remains the softest target; people fall for phishing, mishandle data, and ignore policy because no one ever taught them otherwise.</t>
  </si>
  <si>
    <t>Charter an awareness program with an owner, defined topics, a delivery cadence, and coverage of employees, contractors, and stakeholders; track completion.</t>
  </si>
  <si>
    <t>No awareness program exists.</t>
  </si>
  <si>
    <t>Occasional emails or talks with no plan or ownership.</t>
  </si>
  <si>
    <t>Training runs for some groups but coverage and cadence vary.</t>
  </si>
  <si>
    <t>A chartered program with defined topics, cadence, and tracked completion covers the full workforce.</t>
  </si>
  <si>
    <t>Program reach and outcomes are measured and the curriculum is revised on a schedule.</t>
  </si>
  <si>
    <t>PR.AT-01 (Strong, asserted)</t>
  </si>
  <si>
    <t>AT-1, AT-2 (Strong, asserted)</t>
  </si>
  <si>
    <t>A.6.3 (Strong, asserted)</t>
  </si>
  <si>
    <t>CIS 14 (Strong, asserted)</t>
  </si>
  <si>
    <t>Security awareness training platforms and content libraries; illustrative: open awareness materials (e.g., NIST and CISA free training resources), LMS-delivered courseware. Category, not a product choice. Illustrative, not endorsements.</t>
  </si>
  <si>
    <t>CAT-02</t>
  </si>
  <si>
    <t>Role-Based Security Training</t>
  </si>
  <si>
    <t>Delivers tailored security training to roles and responsibilities, with specialized content for high-risk roles like administrators, executives, and developers.</t>
  </si>
  <si>
    <t>The organization shall implement tailored cybersecurity training based on roles and responsibilities, ensuring personnel in high-risk roles (e.g., IT administrators, executives, developers) receive specialized security education.</t>
  </si>
  <si>
    <t>Generic training leaves high-privilege roles undertrained for their real exposure; an admin, developer, or executive who never learns their specific threats becomes the path an attacker takes.</t>
  </si>
  <si>
    <t>Map roles to risk, define role-specific curricula for high-risk roles, and require completion before or shortly after assuming the role.</t>
  </si>
  <si>
    <t>Everyone gets the same generic training, if any.</t>
  </si>
  <si>
    <t>Some roles receive extra content informally.</t>
  </si>
  <si>
    <t>Role-based training exists for a few roles but is inconsistently assigned.</t>
  </si>
  <si>
    <t>Defined role-based curricula are assigned to high-risk roles and tracked to completion.</t>
  </si>
  <si>
    <t>Role curricula are reviewed against role risk and updated on a cadence.</t>
  </si>
  <si>
    <t>PR.AT-02 (Strong, asserted)</t>
  </si>
  <si>
    <t>AT-3 (Strong, asserted)</t>
  </si>
  <si>
    <t>Role-based training assignment and tracking; illustrative: LMS role-mapping features, open role-based curricula (e.g., OWASP for developers, NIST role guidance). Category, not a product choice. Illustrative, not endorsements.</t>
  </si>
  <si>
    <t>CAT-03</t>
  </si>
  <si>
    <t>Phishing and Social Engineering Awareness Training</t>
  </si>
  <si>
    <t>Runs periodic phishing simulations and social engineering awareness training so staff can recognize and report fraudulent contact.</t>
  </si>
  <si>
    <t>The organization shall conduct periodic phishing simulations and social engineering awareness training to educate employees on recognizing and reporting fraudulent activities.</t>
  </si>
  <si>
    <t>Phishing remains a leading breach entry point; without practice and reporting habits, staff click, disclose credentials, and never raise the alarm that would have contained it.</t>
  </si>
  <si>
    <t>Run recurring phishing simulations, deliver social engineering training, provide an easy report path, and coach repeat clickers rather than punish.</t>
  </si>
  <si>
    <t>No phishing simulations or social engineering training.</t>
  </si>
  <si>
    <t>A one-off simulation or talk with no follow-through.</t>
  </si>
  <si>
    <t>Simulations run occasionally without consistent coaching or metrics.</t>
  </si>
  <si>
    <t>Regular simulations, training, and a report mechanism operate on a defined cadence.</t>
  </si>
  <si>
    <t>Click and report rates are trended and drive targeted follow-up training.</t>
  </si>
  <si>
    <t>AT-2(1), AT-2(3) (Strong, asserted)</t>
  </si>
  <si>
    <t>A.6.3 (Partial, asserted)</t>
  </si>
  <si>
    <t>Phishing simulation and reporting tooling; illustrative: open phishing frameworks (e.g., GoPhish), mail-client report-phish buttons. Category, not a product choice. Illustrative, not endorsements.</t>
  </si>
  <si>
    <t>CAT-04</t>
  </si>
  <si>
    <t>Secure Behavior Reinforcement Mechanisms</t>
  </si>
  <si>
    <t>Sustains secure behavior over time through reinforcement such as reminders, gamification, rewards, and mandatory refresher training.</t>
  </si>
  <si>
    <t>The organization shall implement reinforcement mechanisms such as periodic security reminders, gamification, reward systems, and mandatory refresher training to sustain secure behavior.</t>
  </si>
  <si>
    <t>Awareness decays after a single course; without reinforcement, learned behavior fades within months and the workforce drifts back to insecure habits.</t>
  </si>
  <si>
    <t>Layer periodic reminders, gamified challenges, recognition, and scheduled refreshers on top of core training to keep secure behavior active.</t>
  </si>
  <si>
    <t>No reinforcement after initial training.</t>
  </si>
  <si>
    <t>Sporadic reminders with no plan.</t>
  </si>
  <si>
    <t>Some reinforcement activities run but not consistently across the workforce.</t>
  </si>
  <si>
    <t>A defined mix of reminders, gamification, rewards, and refreshers runs on schedule.</t>
  </si>
  <si>
    <t>Reinforcement approaches are compared for effect and adjusted based on behavior data.</t>
  </si>
  <si>
    <t>PR.AT-01 (Weak, asserted)</t>
  </si>
  <si>
    <t>AT-2 (Weak, asserted)</t>
  </si>
  <si>
    <t>A.6.3 (Weak, asserted)</t>
  </si>
  <si>
    <t>Awareness reinforcement and gamification tooling; illustrative: LMS gamification modules, internal newsletters and reminder campaigns, open microlearning content. Category, not a product choice. Illustrative, not endorsements.</t>
  </si>
  <si>
    <t>CAT-05</t>
  </si>
  <si>
    <t>Secure Coding and Development Training</t>
  </si>
  <si>
    <t>Requires developers and engineers to complete secure coding training aligned to standards such as OWASP and NIST.</t>
  </si>
  <si>
    <t>The organization shall require developers and software engineers to complete secure coding training aligned with industry standards (e.g., OWASP, NIST) to mitigate vulnerabilities in applications.</t>
  </si>
  <si>
    <t>Developers who never learn secure coding ship injectable, authentication-broken, and vulnerable code by default; the same flaw classes recur release after release.</t>
  </si>
  <si>
    <t>Require standards-aligned secure coding training for developers, refresh it periodically, and tie topics to the languages and frameworks in actual use. See Application Security.</t>
  </si>
  <si>
    <t>No secure coding training for developers.</t>
  </si>
  <si>
    <t>Ad hoc reading or a one-time session.</t>
  </si>
  <si>
    <t>Some teams train on secure coding but coverage is uneven.</t>
  </si>
  <si>
    <t>Standards-aligned secure coding training is required and tracked for all developers.</t>
  </si>
  <si>
    <t>Training topics are tuned to recurring defect data and refreshed on a cadence.</t>
  </si>
  <si>
    <t>PR.AT-02 (Partial, asserted)</t>
  </si>
  <si>
    <t>AT-3, SA-11 (Partial, asserted)</t>
  </si>
  <si>
    <t>A.6.3, A.8.28 (Partial, asserted)</t>
  </si>
  <si>
    <t>Secure coding training and hands-on labs; illustrative: OWASP training materials and cheat sheets, open vulnerable-app labs (e.g., OWASP WebGoat), CWE reference. Category, not a product choice. Illustrative, not endorsements.</t>
  </si>
  <si>
    <t>CAT-06</t>
  </si>
  <si>
    <t>Cyber Hygiene and Endpoint Security Training</t>
  </si>
  <si>
    <t>Trains personnel on fundamental cyber hygiene including passwords, device security, updates, and safe browsing.</t>
  </si>
  <si>
    <t>The organization shall train personnel on fundamental cyber hygiene practices, including password management, device security, software updates, and safe browsing habits.</t>
  </si>
  <si>
    <t>Weak passwords, unpatched devices, and careless browsing are exploited daily; without baseline hygiene training the workforce reintroduces basic exposures faster than tooling can close them.</t>
  </si>
  <si>
    <t>Deliver cyber hygiene training covering password practices, device protection, patching, and safe browsing to all staff, and refresh it regularly.</t>
  </si>
  <si>
    <t>No cyber hygiene training.</t>
  </si>
  <si>
    <t>Hygiene tips shared informally.</t>
  </si>
  <si>
    <t>Hygiene topics covered for some staff without consistency.</t>
  </si>
  <si>
    <t>All staff receive defined cyber hygiene training on a set cadence.</t>
  </si>
  <si>
    <t>Hygiene knowledge is assessed and gaps drive updated content.</t>
  </si>
  <si>
    <t>AT-2 (Strong, asserted)</t>
  </si>
  <si>
    <t>Baseline awareness content on cyber hygiene; illustrative: open guidance (e.g., NIST and CISA hygiene materials), LMS foundational courseware. Category, not a product choice. Illustrative, not endorsements.</t>
  </si>
  <si>
    <t>CAT-07</t>
  </si>
  <si>
    <t>Security Awareness for Executives and Leadership</t>
  </si>
  <si>
    <t>Provides cybersecurity awareness sessions for executives and board members on strategic risk, compliance, and governance duties.</t>
  </si>
  <si>
    <t>The organization shall provide cybersecurity awareness sessions for executives and board members, focusing on strategic risks, compliance requirements, and governance responsibilities.</t>
  </si>
  <si>
    <t>Leaders who do not understand cyber risk misallocate budget, ignore governance duties, and are prime targets for whaling; their blind spots become organizational ones.</t>
  </si>
  <si>
    <t>Deliver executive-level briefings on strategic cyber risk, compliance obligations, and board governance responsibilities on a recurring basis.</t>
  </si>
  <si>
    <t>Executives receive no tailored cyber awareness.</t>
  </si>
  <si>
    <t>Ad hoc briefings when an incident forces it.</t>
  </si>
  <si>
    <t>Occasional leadership sessions without a set program.</t>
  </si>
  <si>
    <t>Recurring executive and board briefings cover strategic risk, compliance, and governance.</t>
  </si>
  <si>
    <t>Briefing topics track the current threat and regulatory picture and are refreshed each cycle.</t>
  </si>
  <si>
    <t>PR.AT-02, GV.RR-01 (Partial, asserted)</t>
  </si>
  <si>
    <t>AT-3 (Partial, asserted)</t>
  </si>
  <si>
    <t>A.6.3, A.5.1 (Partial, asserted)</t>
  </si>
  <si>
    <t>Executive briefing content and governance materials; illustrative: board-level risk briefing templates, open governance guidance (e.g., NIST CSF governance function). Category, not a product choice. Illustrative, not endorsements.</t>
  </si>
  <si>
    <t>CAT-08</t>
  </si>
  <si>
    <t>Incident Response and Reporting Training</t>
  </si>
  <si>
    <t>Trains employees to identify security incidents and follow established reporting procedures for timely response.</t>
  </si>
  <si>
    <t>The organization shall train employees on identifying security incidents and following established reporting procedures to ensure timely response and containment of threats.</t>
  </si>
  <si>
    <t>Incidents detected by staff but never reported, or reported to the wrong place, lose the containment window; a phishing hit or lost laptop festers because no one knew how to escalate.</t>
  </si>
  <si>
    <t>Train all staff on recognizing incident indicators and the exact reporting steps and contacts, and reinforce with drills. See Incident Response.</t>
  </si>
  <si>
    <t>No incident recognition or reporting training.</t>
  </si>
  <si>
    <t>Reporting expectations communicated informally.</t>
  </si>
  <si>
    <t>Some staff know the process but it is inconsistently taught.</t>
  </si>
  <si>
    <t>All staff are trained on incident indicators and defined reporting procedures.</t>
  </si>
  <si>
    <t>Reporting timeliness and accuracy are measured and feed training updates.</t>
  </si>
  <si>
    <t>PR.AT-01 (Partial, asserted)</t>
  </si>
  <si>
    <t>IR-2 (Strong, asserted)</t>
  </si>
  <si>
    <t>A.6.3, A.6.8 (Partial, asserted)</t>
  </si>
  <si>
    <t>CIS 14, CIS 17 (Partial, asserted)</t>
  </si>
  <si>
    <t>Incident recognition and reporting training; illustrative: open incident handling guidance (e.g., NIST SP 800-61), report channels and drills. Category, not a product choice. Illustrative, not endorsements.</t>
  </si>
  <si>
    <t>CAT-09</t>
  </si>
  <si>
    <t>Compliance and Regulatory Security Training</t>
  </si>
  <si>
    <t>Provides training on compliance obligations including data protection laws, industry standards, and internal security policies.</t>
  </si>
  <si>
    <t>The organization shall provide training on compliance obligations relevant to the workforce, including data protection laws, industry standards, and organizational security policies.</t>
  </si>
  <si>
    <t>Staff unaware of regulatory obligations mishandle regulated data and breach policy without knowing it, exposing the organization to fines and enforcement.</t>
  </si>
  <si>
    <t>Deliver compliance training mapped to the laws and standards that apply to each part of the workforce, and refresh when obligations change.</t>
  </si>
  <si>
    <t>No compliance training provided.</t>
  </si>
  <si>
    <t>Compliance mentioned ad hoc or only at audit time.</t>
  </si>
  <si>
    <t>Some obligations trained for some groups inconsistently.</t>
  </si>
  <si>
    <t>Compliance training is mapped to applicable obligations and assigned to relevant staff.</t>
  </si>
  <si>
    <t>Content is updated as regulations change and comprehension is tested.</t>
  </si>
  <si>
    <t>PR.AT-01, GV.OC-03 (Partial, asserted)</t>
  </si>
  <si>
    <t>AT-2, PL-4 (Partial, asserted)</t>
  </si>
  <si>
    <t>A.6.3, A.5.31 (Partial, asserted)</t>
  </si>
  <si>
    <t>Compliance and policy training content; illustrative: regulatory guidance materials, LMS compliance courseware, published standards text. Category, not a product choice. Illustrative, not endorsements.</t>
  </si>
  <si>
    <t>CAT-10</t>
  </si>
  <si>
    <t>Third-Party and Vendor Security Awareness</t>
  </si>
  <si>
    <t>Extends security awareness training requirements to third-party vendors, contractors, and partners with data or system access.</t>
  </si>
  <si>
    <t>The organization shall extend security awareness training requirements to third-party vendors, contractors, and partners handling sensitive data or accessing critical systems.</t>
  </si>
  <si>
    <t>A trained internal workforce is undercut by an untrained vendor with the same access; third parties become the weak link that an attacker uses to reach your data.</t>
  </si>
  <si>
    <t>Require awareness training for third parties with sensitive access as a contractual condition, and verify completion. See Supply Chain and Third-Party Risk.</t>
  </si>
  <si>
    <t>No awareness requirements for third parties.</t>
  </si>
  <si>
    <t>Expected informally without verification.</t>
  </si>
  <si>
    <t>Some vendors are asked to train but it is not consistently enforced.</t>
  </si>
  <si>
    <t>Awareness training is contractually required and verified for third parties with access.</t>
  </si>
  <si>
    <t>Third-party training compliance is tracked and factored into vendor risk reviews.</t>
  </si>
  <si>
    <t>PR.AT-01, GV.SC-04 (Partial, asserted)</t>
  </si>
  <si>
    <t>A.6.3, A.5.19 (Partial, asserted)</t>
  </si>
  <si>
    <t>CIS 14, CIS 15 (Partial, asserted)</t>
  </si>
  <si>
    <t>Third-party awareness and attestation tracking; illustrative: contractual training clauses, vendor training attestation records, shared LMS access. Category, not a product choice. Illustrative, not endorsements.</t>
  </si>
  <si>
    <t>CAT-11</t>
  </si>
  <si>
    <t>Secure Remote Work and BYOD Training</t>
  </si>
  <si>
    <t>Trains remote and BYOD users on VPN use, endpoint security, and data protection for off-premises work.</t>
  </si>
  <si>
    <t>The organization shall provide security awareness training for employees working remotely or using personal devices (BYOD), covering topics such as VPN usage, endpoint security, and data protection.</t>
  </si>
  <si>
    <t>Remote and personal-device work moves data outside controlled environments; without targeted training, users expose it over unsafe networks, unmanaged devices, and misused connectivity.</t>
  </si>
  <si>
    <t>Deliver training on secure remote connectivity, endpoint protection, and data handling for remote and BYOD staff, aligned to the remote-access policy.</t>
  </si>
  <si>
    <t>No remote work or BYOD training.</t>
  </si>
  <si>
    <t>Remote guidance shared ad hoc.</t>
  </si>
  <si>
    <t>Some remote and BYOD topics covered inconsistently.</t>
  </si>
  <si>
    <t>Defined remote and BYOD training is required for applicable staff.</t>
  </si>
  <si>
    <t>Content is updated as remote-access controls change and reinforced periodically.</t>
  </si>
  <si>
    <t>AT-2, AC-20 (Partial, asserted)</t>
  </si>
  <si>
    <t>A.6.3, A.6.7, A.8.1 (Partial, asserted)</t>
  </si>
  <si>
    <t>Remote work and BYOD awareness content; illustrative: open remote-work security guidance (e.g., NIST telework publications), endpoint and VPN usage briefings. Category, not a product choice. Illustrative, not endorsements.</t>
  </si>
  <si>
    <t>CAT-12</t>
  </si>
  <si>
    <t>Insider Threat Awareness Training</t>
  </si>
  <si>
    <t>Educates staff on insider threat indicators and the importance of reporting suspicious behavior and safeguarding sensitive information.</t>
  </si>
  <si>
    <t>The organization shall educate employees on identifying insider threat indicators, emphasizing the importance of reporting suspicious behavior and safeguarding sensitive information.</t>
  </si>
  <si>
    <t>Insider harm, whether malicious or negligent, is often visible to colleagues before tooling catches it; without awareness the warning signs go unreported until damage is done.</t>
  </si>
  <si>
    <t>Train staff to recognize insider threat indicators and to report concerns through a defined, non-punitive channel, coordinated with HR and legal.</t>
  </si>
  <si>
    <t>No insider threat awareness training.</t>
  </si>
  <si>
    <t>Concerns handled informally with no guidance.</t>
  </si>
  <si>
    <t>Some insider threat content delivered inconsistently.</t>
  </si>
  <si>
    <t>Defined insider threat awareness training and a reporting channel are in place.</t>
  </si>
  <si>
    <t>Reporting patterns are reviewed and content updated with HR and legal input.</t>
  </si>
  <si>
    <t>AT-2(2) (Strong, asserted)</t>
  </si>
  <si>
    <t>Insider threat awareness content and reporting; illustrative: open insider threat guidance (e.g., CISA and CERT insider threat resources), anonymous reporting channels. Category, not a product choice. Illustrative, not endorsements.</t>
  </si>
  <si>
    <t>CAT-13</t>
  </si>
  <si>
    <t>Cybersecurity Training for Non-Technical Employees</t>
  </si>
  <si>
    <t>Offers cybersecurity awareness training to non-technical employees so all personnel understand their role in protecting assets and data.</t>
  </si>
  <si>
    <t>The organization shall offer cybersecurity awareness training for non-technical employees, ensuring all personnel understand their role in protecting corporate assets and data.</t>
  </si>
  <si>
    <t>Non-technical staff handle credentials, data, and access too; excluding them from training leaves a large untrained population that attackers target precisely because it feels out of scope.</t>
  </si>
  <si>
    <t>Provide accessible, jargon-light awareness training to all non-technical staff covering their everyday security responsibilities.</t>
  </si>
  <si>
    <t>Non-technical staff receive no awareness training.</t>
  </si>
  <si>
    <t>Occasional general guidance without a plan.</t>
  </si>
  <si>
    <t>Some non-technical groups trained inconsistently.</t>
  </si>
  <si>
    <t>All non-technical staff receive defined, accessible awareness training on a cadence.</t>
  </si>
  <si>
    <t>Comprehension is checked and content simplified based on results.</t>
  </si>
  <si>
    <t>General workforce awareness content; illustrative: open awareness materials (e.g., NIST and CISA public campaigns), LMS foundational courseware. Category, not a product choice. Illustrative, not endorsements.</t>
  </si>
  <si>
    <t>CAT-14</t>
  </si>
  <si>
    <t>Threat Landscape and Emerging Risk Education</t>
  </si>
  <si>
    <t>Keeps training content current with evolving threats, attack techniques, and industry-relevant risk trends.</t>
  </si>
  <si>
    <t>The organization shall periodically update training content to reflect evolving cybersecurity threats, attack techniques, and risk trends relevant to the organization’s industry.</t>
  </si>
  <si>
    <t>Static training teaches last year's threats; staff drilled only on outdated scams miss the current attack techniques actually being used against them.</t>
  </si>
  <si>
    <t>Feed threat intelligence and emerging-risk trends into a regular review that updates training content, prioritizing threats relevant to the industry.</t>
  </si>
  <si>
    <t>Training content is never updated for new threats.</t>
  </si>
  <si>
    <t>Updates happen only after a notable incident.</t>
  </si>
  <si>
    <t>Content is refreshed occasionally without a defined trigger.</t>
  </si>
  <si>
    <t>A defined process updates training from threat intelligence on a cadence.</t>
  </si>
  <si>
    <t>Update relevance is reviewed against observed threats and industry trends.</t>
  </si>
  <si>
    <t>PR.AT-01, ID.RA-03 (Partial, asserted)</t>
  </si>
  <si>
    <t>AT-2, AT-3 (Partial, asserted)</t>
  </si>
  <si>
    <t>A.6.3, A.5.7 (Partial, asserted)</t>
  </si>
  <si>
    <t>Threat-informed training update process; illustrative: open threat intelligence feeds and advisories (e.g., CISA alerts, MITRE ATT&amp;CK), curated content refresh. Category, not a product choice. Illustrative, not endorsements.</t>
  </si>
  <si>
    <t>CAT-15</t>
  </si>
  <si>
    <t>Security Awareness Metrics and Performance Tracking</t>
  </si>
  <si>
    <t>Measures awareness program effectiveness through testing, assessments, participation rates, and behavior analysis to improve content.</t>
  </si>
  <si>
    <t>The organization shall measure the effectiveness of cybersecurity awareness programs through testing, assessments, participation rates, and behavior analysis to improve training content.</t>
  </si>
  <si>
    <t>An unmeasured program cannot prove it works or where it fails; without metrics, ineffective training runs indefinitely while the behaviors it was meant to change persist.</t>
  </si>
  <si>
    <t>Define awareness metrics such as completion, assessment scores, phishing results, and behavior indicators; review them and revise content on the gaps.</t>
  </si>
  <si>
    <t>No measurement of awareness effectiveness.</t>
  </si>
  <si>
    <t>Only completion counts are noted informally.</t>
  </si>
  <si>
    <t>Some metrics collected but not reviewed or acted on.</t>
  </si>
  <si>
    <t>Defined metrics covering participation, assessment, and behavior are reviewed regularly.</t>
  </si>
  <si>
    <t>Metrics drive documented content improvements and targets are trended over time.</t>
  </si>
  <si>
    <t>PR.AT-01, GV.OV-03 (Partial, asserted)</t>
  </si>
  <si>
    <t>AT-4, CA-7 (Partial, asserted)</t>
  </si>
  <si>
    <t>A.6.3, Cl.9.1 (Partial, asserted)</t>
  </si>
  <si>
    <t>Awareness metrics and analytics; illustrative: LMS reporting dashboards, phishing simulation result analytics, assessment scoring. Category, not a product choice. Illustrative, not endorsements.</t>
  </si>
  <si>
    <t>CAT-16</t>
  </si>
  <si>
    <t>Security Awareness Integration into Onboarding</t>
  </si>
  <si>
    <t>Incorporates cybersecurity awareness training into new hire onboarding so employees understand policy and practices from day one.</t>
  </si>
  <si>
    <t>The organization shall incorporate cybersecurity awareness training into the new hire onboarding process, ensuring employees understand security policies and best practices from day one.</t>
  </si>
  <si>
    <t>New hires with system access but no security grounding are highly exposed in their first weeks; delaying training leaves a window where they mishandle data and fall for targeted lures.</t>
  </si>
  <si>
    <t>Build security awareness into onboarding as a required step before or immediately upon access provisioning, and record completion.</t>
  </si>
  <si>
    <t>Onboarding includes no security training.</t>
  </si>
  <si>
    <t>New hires are told about security informally.</t>
  </si>
  <si>
    <t>Security is in onboarding for some hires or business units only.</t>
  </si>
  <si>
    <t>Security awareness is a required, tracked onboarding step for all new hires.</t>
  </si>
  <si>
    <t>Onboarding training timing and content are reviewed and improved from new-hire feedback.</t>
  </si>
  <si>
    <t>AT-2, PS-4 (Partial, asserted)</t>
  </si>
  <si>
    <t>A.6.3, A.6.2 (Partial, asserted)</t>
  </si>
  <si>
    <t>Onboarding training integration; illustrative: LMS onboarding tracks tied to HR provisioning, acknowledgment records, open awareness courseware. Category, not a product choice. Illustrative, not endorsements.</t>
  </si>
  <si>
    <t>CAT-17</t>
  </si>
  <si>
    <t>Crisis Simulation and Tabletop Exercises</t>
  </si>
  <si>
    <t>Conducts cybersecurity tabletop exercises and crisis simulations for leadership, security teams, and business units to build response readiness.</t>
  </si>
  <si>
    <t>The organization shall conduct cybersecurity tabletop exercises and crisis simulations for leadership, security teams, and business units to enhance incident response preparedness.</t>
  </si>
  <si>
    <t>A response plan never rehearsed fails under pressure; roles, decisions, and communications that were never practiced break down during a real incident when they matter most.</t>
  </si>
  <si>
    <t>Run scheduled tabletop and crisis simulation exercises across leadership, security, and business functions, capture findings, and drive plan improvements. See Incident Response.</t>
  </si>
  <si>
    <t>No tabletop or crisis exercises are held.</t>
  </si>
  <si>
    <t>An occasional informal walkthrough with no follow-up.</t>
  </si>
  <si>
    <t>Exercises run sporadically for some teams without documented outcomes.</t>
  </si>
  <si>
    <t>Scheduled exercises span relevant functions and findings are documented and tracked.</t>
  </si>
  <si>
    <t>Exercise findings feed measured improvements to plans and are validated in later runs.</t>
  </si>
  <si>
    <t>ID.IM-02 (Strong, asserted)</t>
  </si>
  <si>
    <t>IR-2(1), IR-3 (Strong, asserted)</t>
  </si>
  <si>
    <t>A.6.3, A.5.24 (Partial, asserted)</t>
  </si>
  <si>
    <t>CIS 17 (Strong, asserted)</t>
  </si>
  <si>
    <t>Tabletop and crisis exercise facilitation; illustrative: open exercise kits (e.g., CISA tabletop exercise packages), scenario injects and after-action templates. Category, not a product choice. Illustrative, not endorsements.</t>
  </si>
  <si>
    <t>CAT-18</t>
  </si>
  <si>
    <t>Public-Facing Cybersecurity Awareness Initiatives</t>
  </si>
  <si>
    <t>Engages in public cybersecurity awareness efforts including community outreach, customer education, and industry group partnerships.</t>
  </si>
  <si>
    <t>The organization shall engage in public cybersecurity awareness efforts, such as community outreach, customer security education, and partnerships with industry groups to promote cybersecurity best practices.</t>
  </si>
  <si>
    <t>Threats that spread through customers, communities, and the wider ecosystem circle back; sitting out public awareness leaves shared risks unaddressed and forfeits early intelligence from peer groups.</t>
  </si>
  <si>
    <t>Participate in industry groups, publish customer security guidance, and support community outreach as a defined outward-facing awareness effort.</t>
  </si>
  <si>
    <t>No public or external awareness activity.</t>
  </si>
  <si>
    <t>Occasional one-off outreach or a single post.</t>
  </si>
  <si>
    <t>Some external engagement without a plan or ownership.</t>
  </si>
  <si>
    <t>Defined public awareness activities and industry group participation are maintained.</t>
  </si>
  <si>
    <t>External engagement outcomes are reviewed and priorities adjusted over time.</t>
  </si>
  <si>
    <t>PM-15 (Weak, asserted)</t>
  </si>
  <si>
    <t>A.5.6 (Weak, asserted)</t>
  </si>
  <si>
    <t>External awareness and information-sharing participation; illustrative: sector information-sharing communities (e.g., ISACs), published customer security guidance, community outreach materials. Category, not a product choice. Illustrative, not endorsements.</t>
  </si>
  <si>
    <t>CAT-19</t>
  </si>
  <si>
    <t>Cybersecurity Awareness Policy and Accountability</t>
  </si>
  <si>
    <t>Defines a policy mandating security training participation with accountability measures, including possible disciplinary action for non-compliance.</t>
  </si>
  <si>
    <t>The organization shall define a policy requiring mandatory security training participation, with accountability measures for non-compliance, including potential disciplinary actions.</t>
  </si>
  <si>
    <t>Voluntary training is training some staff skip; without a mandate and consequences, completion stalls and the least security-conscious opt out precisely when they most need it.</t>
  </si>
  <si>
    <t>Publish a policy requiring training participation, tie completion to accountability, and define a sanctions path with HR for persistent non-compliance.</t>
  </si>
  <si>
    <t>No policy mandating training participation.</t>
  </si>
  <si>
    <t>Participation encouraged but not required or enforced.</t>
  </si>
  <si>
    <t>A requirement exists but accountability is inconsistently applied.</t>
  </si>
  <si>
    <t>A policy mandates participation with defined accountability and a sanctions path.</t>
  </si>
  <si>
    <t>Compliance rates are tracked and enforcement is reviewed for fairness and effect.</t>
  </si>
  <si>
    <t>PR.AT-01, GV.PO-01 (Partial, asserted)</t>
  </si>
  <si>
    <t>AT-1, PL-4, PS-8 (Strong, asserted)</t>
  </si>
  <si>
    <t>A.6.3, A.5.1, A.6.4 (Strong, asserted)</t>
  </si>
  <si>
    <t>Training policy and accountability tracking; illustrative: published policy documents, LMS completion enforcement, HR-integrated compliance records. Category, not a product choice. Illustrative, not endorsements.</t>
  </si>
  <si>
    <t>CAT-20</t>
  </si>
  <si>
    <t>Continuous Learning and Advanced Security Training</t>
  </si>
  <si>
    <t>Offers continuous learning through certifications, conferences, and advanced workshops for personnel developing deeper security expertise.</t>
  </si>
  <si>
    <t>The organization shall offer continuous learning opportunities, including access to cybersecurity certifications, industry conferences, and advanced security workshops for personnel seeking to enhance their expertise.</t>
  </si>
  <si>
    <t>Security skills stagnate without ongoing development; teams fall behind current techniques and lose talent to organizations that invest in growth.</t>
  </si>
  <si>
    <t>Fund and encourage certifications, conferences, and advanced training for security and technical staff, tied to role development plans.</t>
  </si>
  <si>
    <t>No continuous learning opportunities offered.</t>
  </si>
  <si>
    <t>Occasional training approved case by case.</t>
  </si>
  <si>
    <t>Some development supported inconsistently across teams.</t>
  </si>
  <si>
    <t>Defined continuous learning options are available and tied to development plans.</t>
  </si>
  <si>
    <t>Learning investment and skill outcomes are reviewed and priorities adjusted.</t>
  </si>
  <si>
    <t>Continuous learning and certification pathways; illustrative: recognized certification bodies and curricula, industry conferences, open training platforms and CTF labs. Category, not a product choice. Illustrative, not endorsements.</t>
  </si>
  <si>
    <t>Identity and Access Management</t>
  </si>
  <si>
    <t>Access Controls (ACN)</t>
  </si>
  <si>
    <t>ACN-01</t>
  </si>
  <si>
    <t>Access Control Policy</t>
  </si>
  <si>
    <t>Establishes a documented access control policy that defines how access is granted, reviewed, and revoked, including access model selection, approval workflows, and segregation of duties.</t>
  </si>
  <si>
    <t>The organization shall develop, document, and maintain an access control policy that defines the methodology and criteria for granting, reviewing, and revoking access to systems, applications, and data. The policy shall include model selection (RBAC, ABAC, PBAC), approval workflows, access provisioning requirements, and segregation of duties principles.</t>
  </si>
  <si>
    <t>Without a governing policy, access decisions are made ad hoc and inconsistently, so no one can say who should have what or on what basis, and audit and enforcement have no anchor.</t>
  </si>
  <si>
    <t>Write and approve an access control policy that names the models in use (RBAC, ABAC, PBAC), approval and provisioning requirements, and segregation of duties principles; review and maintain it on a set cadence.</t>
  </si>
  <si>
    <t>No documented access control policy exists.</t>
  </si>
  <si>
    <t>Access rules live in individual heads or scattered notes with no approved policy.</t>
  </si>
  <si>
    <t>A policy exists for some systems but is incomplete or unevenly applied.</t>
  </si>
  <si>
    <t>An approved access control policy covers model selection, approvals, provisioning, and segregation of duties across systems.</t>
  </si>
  <si>
    <t>Policy coverage and adherence are measured, reviewed on a cadence, and updated as models and systems change.</t>
  </si>
  <si>
    <t>GV.PO-01, PR.AA-05 (Strong, asserted)</t>
  </si>
  <si>
    <t>AC-1 (Strong, asserted)</t>
  </si>
  <si>
    <t>A.5.15 (Strong, asserted)</t>
  </si>
  <si>
    <t>CIS 6 (Partial, asserted)</t>
  </si>
  <si>
    <t>Access control policy frameworks and templates; illustrative: NIST SP 800-53 AC family, ISO 27001 Annex A control set, published access-control policy templates. Category, not a product choice. Illustrative, not endorsements.</t>
  </si>
  <si>
    <t>ACN-02</t>
  </si>
  <si>
    <t>Role-Based Access Control (RBAC) Implementation</t>
  </si>
  <si>
    <t>Implements role-based access control where rights are assigned to roles mapped to job functions, with each role carrying only the minimum privileges needed.</t>
  </si>
  <si>
    <t>The organization shall implement Role-Based Access Control where access rights are assigned based on user roles aligned to job functions. Roles shall be clearly defined, documented, and approved, with minimal privileges required for task execution (principle of least privilege).</t>
  </si>
  <si>
    <t>Without roles tied to job function and least privilege, entitlements are granted per person and drift upward, leaving users with more access than their work requires and no clean way to reason about it.</t>
  </si>
  <si>
    <t>Define, document, and approve roles aligned to job functions, assign users to roles rather than granting direct entitlements, and hold each role to least privilege. See Least Privilege Enforcement (ACN-13).</t>
  </si>
  <si>
    <t>Access is granted per user with no role structure.</t>
  </si>
  <si>
    <t>Some informal roles exist but are undocumented and inconsistently applied.</t>
  </si>
  <si>
    <t>Roles are defined for major systems but privilege minimization is uneven.</t>
  </si>
  <si>
    <t>Documented, approved least-privilege roles drive access assignment across systems.</t>
  </si>
  <si>
    <t>Role definitions and their privilege footprints are reviewed and right-sized on a cadence.</t>
  </si>
  <si>
    <t>PR.AA-05 (Strong, asserted)</t>
  </si>
  <si>
    <t>AC-2, AC-3, AC-6 (Strong, asserted)</t>
  </si>
  <si>
    <t>A.5.15, A.5.18 (Strong, asserted)</t>
  </si>
  <si>
    <t>CIS 6 (Strong, asserted)</t>
  </si>
  <si>
    <t>Directory and IdP role-based access; illustrative: open-source directories (e.g., Keycloak, FreeIPA), cloud IAM role systems. Category, not a product choice. Illustrative, not endorsements.</t>
  </si>
  <si>
    <t>ACN-03</t>
  </si>
  <si>
    <t>Attribute-Based Access Control (ABAC) Framework</t>
  </si>
  <si>
    <t>Uses attribute-based access control to decide access from user attributes, resource characteristics, and environmental conditions such as location or device trust.</t>
  </si>
  <si>
    <t>Where applicable, the organization shall employ ABAC mechanisms to evaluate access decisions based on user attributes, resource characteristics, and environmental conditions (e.g., location, device trust level). ABAC policies shall be centrally managed and reviewed for consistency and effectiveness.</t>
  </si>
  <si>
    <t>Where role alone cannot capture context, static grants either over-permit or block legitimate access; without attribute evaluation, decisions ignore device posture, location, and data sensitivity.</t>
  </si>
  <si>
    <t>Where applicable, define and centrally manage ABAC policies that evaluate subject, resource, and environment attributes, and review them for consistency and effectiveness.</t>
  </si>
  <si>
    <t>No attribute-based access decisions are made.</t>
  </si>
  <si>
    <t>Attributes are checked informally in isolated systems.</t>
  </si>
  <si>
    <t>ABAC is used for some resources but policies are not centrally managed.</t>
  </si>
  <si>
    <t>Centrally managed ABAC policies evaluate user, resource, and environment attributes for applicable resources.</t>
  </si>
  <si>
    <t>ABAC policy consistency and effectiveness are measured and reviewed on a cadence.</t>
  </si>
  <si>
    <t>PR.AA-05, PR.AA-06 (Partial, asserted)</t>
  </si>
  <si>
    <t>AC-3, AC-16, AC-24 (Partial, asserted)</t>
  </si>
  <si>
    <t>A.5.15 (Partial, asserted)</t>
  </si>
  <si>
    <t>CIS 6 (Weak, asserted)</t>
  </si>
  <si>
    <t>Attribute-based policy engines; illustrative: XACML standard, Open Policy Agent (OPA), attribute-aware IdP conditional access. Category, not a product choice. Illustrative, not endorsements.</t>
  </si>
  <si>
    <t>ACN-04</t>
  </si>
  <si>
    <t>Policy-Based Access Control (PBAC) Integration</t>
  </si>
  <si>
    <t>Applies policy-based access control that evaluates defined policy rules and multiple criteria dynamically, beyond identity or role alone, with policies tested before production.</t>
  </si>
  <si>
    <t>The organization shall utilize PBAC models to manage access decisions using defined policy rules that dynamically evaluate multiple criteria beyond identity or role alone. Policies shall be granular, support context-aware decisioning, and be tested prior to production deployment.</t>
  </si>
  <si>
    <t>Static identity or role checks cannot express context-dependent rules, so access either fails to adapt to conditions or is loosened globally; untested policies can silently over-permit in production.</t>
  </si>
  <si>
    <t>Author granular, context-aware PBAC rules as policy, test them against expected and edge-case decisions before deployment, and manage them centrally.</t>
  </si>
  <si>
    <t>No policy-based access decisioning is used.</t>
  </si>
  <si>
    <t>Some rule logic is hand-coded per application without central policy.</t>
  </si>
  <si>
    <t>PBAC is used in places but rules are not consistently tested before release.</t>
  </si>
  <si>
    <t>Granular, context-aware PBAC policies are centrally managed and tested prior to production.</t>
  </si>
  <si>
    <t>Policy decisions are monitored, and rules are measured and refined on a cadence.</t>
  </si>
  <si>
    <t>PR.AA-05 (Partial, asserted)</t>
  </si>
  <si>
    <t>AC-3, AC-24, AC-16 (Partial, asserted)</t>
  </si>
  <si>
    <t>Policy-as-code decision engines; illustrative: Open Policy Agent (OPA), XACML, Cedar policy language. Category, not a product choice. Illustrative, not endorsements.</t>
  </si>
  <si>
    <t>ACN-05</t>
  </si>
  <si>
    <t>Access Authorization Procedures</t>
  </si>
  <si>
    <t>Enforces formal access request and approval procedures requiring documented justification, owner approval, and alignment to authorized roles or policies, with defined handling for temporary or emergency access.</t>
  </si>
  <si>
    <t>The organization shall enforce formal access request and approval procedures, requiring documented justification, supervisor or system owner approval, and alignment to authorized roles or access policies. Temporary or emergency access must follow defined exception handling workflows.</t>
  </si>
  <si>
    <t>Without a formal request and approval path, access is granted informally with no record of who approved it or why, and emergency access becomes a permanent unapproved backdoor.</t>
  </si>
  <si>
    <t>Require documented justification and supervisor or system owner approval for access requests, tie grants to authorized roles or policies, and route temporary and emergency access through defined exception workflows.</t>
  </si>
  <si>
    <t>Access is granted on request with no formal approval.</t>
  </si>
  <si>
    <t>Approvals happen informally over chat or email without records.</t>
  </si>
  <si>
    <t>A request-and-approval process exists but is inconsistently followed or documented.</t>
  </si>
  <si>
    <t>Documented justification, owner approval, and role or policy alignment are required for all access, with defined emergency-access handling.</t>
  </si>
  <si>
    <t>Request, approval, and emergency-access activity is tracked and reviewed for adherence on a cadence.</t>
  </si>
  <si>
    <t>PR.AA-01, PR.AA-05 (Strong, asserted)</t>
  </si>
  <si>
    <t>AC-2 (Strong, asserted)</t>
  </si>
  <si>
    <t>A.5.16, A.5.18 (Strong, asserted)</t>
  </si>
  <si>
    <t>Access request and provisioning workflows; illustrative: SCIM provisioning standard, identity governance request campaigns, ticket-based approval workflows. Category, not a product choice. Illustrative, not endorsements.</t>
  </si>
  <si>
    <t>ACN-06</t>
  </si>
  <si>
    <t>Access Recertification</t>
  </si>
  <si>
    <t>Performs periodic access reviews, not exceeding 90 days for high-privilege or sensitive systems and 180 days for standard users, validating need-to-know, privilege appropriateness, and current status.</t>
  </si>
  <si>
    <t>The organization shall perform access reviews at regular intervals, not to exceed 90 days for high-privilege or sensitive systems and 180 days for standard users. The reviews shall validate user need-to-know, privilege level appropriateness, and current employment or contract status.</t>
  </si>
  <si>
    <t>Without scheduled recertification, access granted for past needs persists indefinitely, and accounts for people who changed roles or left retain entitlements no one notices.</t>
  </si>
  <si>
    <t>Run access reviews at defined intervals per system sensitivity, have owners validate need-to-know, privilege level, and employment or contract status, and revoke what fails review.</t>
  </si>
  <si>
    <t>Access is never reviewed after it is granted.</t>
  </si>
  <si>
    <t>Reviews happen sporadically, usually driven by an audit.</t>
  </si>
  <si>
    <t>Reviews occur for some systems but intervals and rigor vary.</t>
  </si>
  <si>
    <t>Access is recertified within defined intervals with owners validating need, privilege, and status.</t>
  </si>
  <si>
    <t>Review completion, findings, and revocation rates are measured and drive process improvement.</t>
  </si>
  <si>
    <t>AC-2, AC-6 (Strong, asserted)</t>
  </si>
  <si>
    <t>A.5.18 (Strong, asserted)</t>
  </si>
  <si>
    <t>Access certification and review campaigns; illustrative: identity governance certification campaigns, directory entitlement reporting, SCIM inventory exports. Category, not a product choice. Illustrative, not endorsements.</t>
  </si>
  <si>
    <t>ACN-07</t>
  </si>
  <si>
    <t>Access Revocation</t>
  </si>
  <si>
    <t>Revokes user access within defined timeframes on role change, separation, or expiration, with HR or termination events triggering revocation workflows where feasible.</t>
  </si>
  <si>
    <t>The organization shall revoke user access within defined timeframes upon role change, separation, or access expiration. Automated triggers from HR systems or termination events shall be integrated into revocation workflows where feasible.</t>
  </si>
  <si>
    <t>When access is not removed promptly on departure or role change, former staff and moved employees keep working credentials, a leading cause of insider misuse and account compromise.</t>
  </si>
  <si>
    <t>Define revocation timeframes for role change, separation, and expiration, and integrate automated triggers from HR or termination systems into deprovisioning workflows. See Access Recertification (ACN-06).</t>
  </si>
  <si>
    <t>Access is not reliably revoked on separation or role change.</t>
  </si>
  <si>
    <t>Revocation is manual and often delayed or missed.</t>
  </si>
  <si>
    <t>Revocation follows a process but timeframes are inconsistent and not automated.</t>
  </si>
  <si>
    <t>Access is revoked within defined timeframes, with HR or termination events triggering deprovisioning.</t>
  </si>
  <si>
    <t>Revocation timeliness is measured against targets and gaps are remediated on a cadence.</t>
  </si>
  <si>
    <t>AC-2, PS-4, PS-5 (Strong, asserted)</t>
  </si>
  <si>
    <t>A.5.18, A.6.5 (Strong, asserted)</t>
  </si>
  <si>
    <t>Automated deprovisioning and joiner-mover-leaver integration; illustrative: SCIM deprovisioning, HR-to-IdP lifecycle connectors, directory automation. Category, not a product choice. Illustrative, not endorsements.</t>
  </si>
  <si>
    <t>ACN-08</t>
  </si>
  <si>
    <t>Default Deny Enforcement</t>
  </si>
  <si>
    <t>Configures access control mechanisms to deny by default unless explicitly permitted by policy, across APIs, backend systems, and privileged interfaces.</t>
  </si>
  <si>
    <t>The organization shall configure all access control mechanisms to default to deny unless explicitly permitted by policy. Systems and services must be configured to prevent unauthorized access by default, including for APIs, backend systems, and privileged interfaces.</t>
  </si>
  <si>
    <t>When systems permit by default, any interface or endpoint not explicitly locked down is open, and new or forgotten services become unauthenticated entry points.</t>
  </si>
  <si>
    <t>Set access mechanisms to deny by default and permit only by explicit policy, and verify the posture on APIs, backend services, and privileged interfaces.</t>
  </si>
  <si>
    <t>Systems permit access by default unless something blocks it.</t>
  </si>
  <si>
    <t>Default deny is applied to a few sensitive systems only.</t>
  </si>
  <si>
    <t>Deny by default is intended but not consistently verified across interfaces.</t>
  </si>
  <si>
    <t>Access mechanisms default to deny with explicit-permit policy across APIs, backends, and privileged interfaces.</t>
  </si>
  <si>
    <t>Default-deny posture is tested, including negative cases, and drift is corrected on a cadence.</t>
  </si>
  <si>
    <t>PR.AA-05, PR.PS-01 (Partial, asserted)</t>
  </si>
  <si>
    <t>AC-3, AC-6, SC-7 (Partial, asserted)</t>
  </si>
  <si>
    <t>A.5.15, A.8.20 (Partial, asserted)</t>
  </si>
  <si>
    <t>Deny-by-default policy and configuration enforcement; illustrative: deny-by-default authorization configs, Open Policy Agent (OPA), zero-trust policy defaults. Category, not a product choice. Illustrative, not endorsements.</t>
  </si>
  <si>
    <t>ACN-09</t>
  </si>
  <si>
    <t>Access Control Exception Management</t>
  </si>
  <si>
    <t>Provides a process to handle access control exceptions, capturing rationale, risk acceptance, expiration, and compensating controls, with approval by designated risk owners.</t>
  </si>
  <si>
    <t>The organization shall establish a process to handle access control exceptions, including documentation of the rationale, risk acceptance, expiration date, and compensating controls. All exceptions must be reviewed and approved by designated risk owners.</t>
  </si>
  <si>
    <t>Undocumented exceptions become permanent, invisible weaknesses; without expiry and risk-owner approval, one-off deviations accumulate into a shadow entitlement set no one governs.</t>
  </si>
  <si>
    <t>Require every access exception to record rationale, accepted risk, an expiration date, and compensating controls, and route it to a designated risk owner for approval and review.</t>
  </si>
  <si>
    <t>Exceptions are made informally and never recorded.</t>
  </si>
  <si>
    <t>Some exceptions are noted but without risk acceptance or expiry.</t>
  </si>
  <si>
    <t>An exception process exists but approval and review are inconsistent.</t>
  </si>
  <si>
    <t>Exceptions record rationale, risk acceptance, expiry, and compensating controls with risk-owner approval.</t>
  </si>
  <si>
    <t>Open exceptions are tracked to expiry, reviewed on a cadence, and reduced over time.</t>
  </si>
  <si>
    <t>GV.RM-01, GV.PO-02 (Partial, asserted)</t>
  </si>
  <si>
    <t>AC-1, CA-5, PM-9 (Weak, asserted)</t>
  </si>
  <si>
    <t>A.5.15, Cl.6.1 (Weak, asserted)</t>
  </si>
  <si>
    <t>Exception and risk-acceptance registers; illustrative: GRC exception workflows, risk registers, documented exception templates with expiry. Category, not a product choice. Illustrative, not endorsements.</t>
  </si>
  <si>
    <t>ACN-10</t>
  </si>
  <si>
    <t>Service &amp; System Account Restrictions</t>
  </si>
  <si>
    <t>Defines and enforces access rules for service accounts, system accounts, and other non-human identities, limiting them to required functions and barring interactive login unless explicitly authorized and logged.</t>
  </si>
  <si>
    <t>The organization shall define and enforce access control rules for service accounts, system accounts, and non-human identities to ensure access is limited to required functions. These accounts must not be used for interactive logins unless explicitly authorized and logged.</t>
  </si>
  <si>
    <t>Over-privileged service and system accounts are prime targets because they are rarely reviewed, hold broad standing access, and their credentials are often shared or embedded; interactive use hides human actors behind machine identities.</t>
  </si>
  <si>
    <t>Scope non-human identities to their required functions, prohibit interactive logins except where explicitly authorized and logged, and manage their credentials through a secrets manager. See Credential and Secrets Management (CSM).</t>
  </si>
  <si>
    <t>Service and system accounts run with broad, unmanaged access.</t>
  </si>
  <si>
    <t>Some restrictions are applied to individual accounts case by case.</t>
  </si>
  <si>
    <t>Non-human identities are scoped inconsistently and interactive-login rules are uneven.</t>
  </si>
  <si>
    <t>Non-human identities are function-scoped, barred from interactive login except when authorized and logged.</t>
  </si>
  <si>
    <t>Non-human account privilege and usage are monitored, right-sized, and reviewed on a cadence.</t>
  </si>
  <si>
    <t>AC-2, AC-6, IA-5 (Partial, asserted)</t>
  </si>
  <si>
    <t>Non-human identity and secrets management; illustrative: secrets managers (e.g., open-source vaults), managed service identities, directory service-account controls. Category, not a product choice. Illustrative, not endorsements.</t>
  </si>
  <si>
    <t>ACN-11</t>
  </si>
  <si>
    <t>Access Logging &amp; Reporting</t>
  </si>
  <si>
    <t>Logs access control events including authentication attempts, authorization decisions, and access changes, and generates reviewed reports to detect anomalies and unauthorized access.</t>
  </si>
  <si>
    <t>The organization shall log access control events, including authentication attempts, authorization decisions, and access changes. Reports must be generated and reviewed regularly to detect anomalies, policy violations, or indicators of unauthorized access.</t>
  </si>
  <si>
    <t>Without access logging and review, unauthorized access, privilege abuse, and policy violations leave no trace, and incidents are discovered late or not at all.</t>
  </si>
  <si>
    <t>Log authentication attempts, authorization decisions, and access changes, forward them to a central store, and generate and review reports to surface anomalies and violations. See Access Logging in threat operations for correlation.</t>
  </si>
  <si>
    <t>Access events are not logged.</t>
  </si>
  <si>
    <t>Some systems log locally but logs are not centralized or reviewed.</t>
  </si>
  <si>
    <t>Access logging covers major systems but review is irregular.</t>
  </si>
  <si>
    <t>Authentication, authorization, and access-change events are centrally logged and reviewed for anomalies.</t>
  </si>
  <si>
    <t>Log coverage and review effectiveness are measured, and detections feed improvement.</t>
  </si>
  <si>
    <t>DE.CM-01, DE.CM-03 (Strong, asserted)</t>
  </si>
  <si>
    <t>AU-2, AU-6, AU-12 (Strong, asserted)</t>
  </si>
  <si>
    <t>A.8.15, A.8.16 (Strong, asserted)</t>
  </si>
  <si>
    <t>CIS 8 (Strong, asserted)</t>
  </si>
  <si>
    <t>Audit logging and SIEM review; illustrative: syslog, open-source log pipelines (e.g., Elastic/OpenSearch), SIEM correlation and reporting. Category, not a product choice. Illustrative, not endorsements.</t>
  </si>
  <si>
    <t>ACN-12</t>
  </si>
  <si>
    <t>Access Control Testing &amp; Validation</t>
  </si>
  <si>
    <t>Tests access controls at least annually and after significant change to validate enforcement and policy adherence, including negative testing of default deny and policy edge cases.</t>
  </si>
  <si>
    <t>Access controls shall be tested at least annually and after any significant system change to validate enforcement, policy adherence, and alignment with organizational requirements. Testing should include negative testing scenarios to evaluate default deny and policy edge cases.</t>
  </si>
  <si>
    <t>Access controls that are configured but never tested can silently fail to enforce, allowing access that policy forbids; edge cases and default-deny gaps go unnoticed until exploited.</t>
  </si>
  <si>
    <t>Test access enforcement at least annually and after significant changes, including negative tests for default deny and policy edge cases, and remediate failures.</t>
  </si>
  <si>
    <t>Access controls are never tested for enforcement.</t>
  </si>
  <si>
    <t>Testing happens only reactively after an incident.</t>
  </si>
  <si>
    <t>Some access controls are tested but not on a schedule or with negative cases.</t>
  </si>
  <si>
    <t>Access controls are tested at least annually and after significant change, including negative scenarios.</t>
  </si>
  <si>
    <t>Test coverage and results are tracked and drive remediation and control improvement.</t>
  </si>
  <si>
    <t>PR.AA-05, ID.IM-02 (Partial, asserted)</t>
  </si>
  <si>
    <t>CA-2, CA-7, AC-3 (Partial, asserted)</t>
  </si>
  <si>
    <t>A.5.35, A.8.29 (Partial, asserted)</t>
  </si>
  <si>
    <t>CIS 18 (Weak, asserted)</t>
  </si>
  <si>
    <t>Access control testing and assessment; illustrative: automated policy unit tests, negative-case test suites, access enforcement review tooling. Category, not a product choice. Illustrative, not endorsements.</t>
  </si>
  <si>
    <t>ACN-13</t>
  </si>
  <si>
    <t>Least Privilege Enforcement</t>
  </si>
  <si>
    <t>Grants users, services, and processes only the minimum access needed for their functions and periodically reduces excess entitlements.</t>
  </si>
  <si>
    <t>The organization shall grant users, services, and processes only the minimum access rights required to perform their functions, and shall periodically review and reduce excess entitlements.</t>
  </si>
  <si>
    <t>Excess privilege enlarges the blast radius of any compromised account or process, letting a single foothold reach far beyond what the work ever required.</t>
  </si>
  <si>
    <t>Grant minimum necessary access to users, services, and processes, and periodically review and strip entitlements that exceed current need. See Access Recertification (ACN-06).</t>
  </si>
  <si>
    <t>Access is granted broadly with no least-privilege intent.</t>
  </si>
  <si>
    <t>Least privilege is applied informally for some sensitive access.</t>
  </si>
  <si>
    <t>Least privilege is a stated principle but excess entitlements are not systematically reduced.</t>
  </si>
  <si>
    <t>Users, services, and processes hold minimum necessary access, with periodic entitlement reduction.</t>
  </si>
  <si>
    <t>Entitlement excess is measured and driven down on a cadence.</t>
  </si>
  <si>
    <t>AC-6 (Strong, asserted)</t>
  </si>
  <si>
    <t>A.8.2, A.5.15 (Strong, asserted)</t>
  </si>
  <si>
    <t>Entitlement right-sizing and CIEM; illustrative: cloud IAM access analyzers, entitlement review reports, least-privilege policy tooling. Category, not a product choice. Illustrative, not endorsements.</t>
  </si>
  <si>
    <t>ACN-14</t>
  </si>
  <si>
    <t>Segregation of Duties and Toxic-Combination Prevention</t>
  </si>
  <si>
    <t>Defines and enforces segregation of duties across sensitive functions and prevents toxic entitlement combinations that let one person execute and conceal a high-risk transaction without oversight.</t>
  </si>
  <si>
    <t>The organization shall define and enforce segregation of duties across sensitive functions and prevent toxic combinations of entitlements that would allow a single individual to execute and conceal a high-risk transaction without independent oversight.</t>
  </si>
  <si>
    <t>When one individual holds conflicting entitlements, they can both perform and hide a fraudulent or damaging action, defeating the independent-check assumption controls rely on.</t>
  </si>
  <si>
    <t>Map sensitive functions and their conflicting entitlements, enforce segregation of duties in access assignment, and detect and block toxic combinations. See Access Authorization Procedures (ACN-05).</t>
  </si>
  <si>
    <t>No segregation of duties is defined or enforced.</t>
  </si>
  <si>
    <t>Conflicts are caught only occasionally by chance.</t>
  </si>
  <si>
    <t>Some segregation rules exist but toxic combinations are not systematically prevented.</t>
  </si>
  <si>
    <t>Segregation of duties is defined across sensitive functions and toxic combinations are prevented.</t>
  </si>
  <si>
    <t>Segregation conflicts are monitored, and rules are reviewed and refined on a cadence.</t>
  </si>
  <si>
    <t>PR.AA-05, GV.RR-02 (Partial, asserted)</t>
  </si>
  <si>
    <t>AC-5 (Strong, asserted)</t>
  </si>
  <si>
    <t>A.5.3 (Strong, asserted)</t>
  </si>
  <si>
    <t>Segregation of duties and access-risk analysis; illustrative: GRC access-risk analysis, entitlement conflict matrices, toxic-combination rulesets. Category, not a product choice. Illustrative, not endorsements.</t>
  </si>
  <si>
    <t>ACN-15</t>
  </si>
  <si>
    <t>Need-to-Know Enforcement</t>
  </si>
  <si>
    <t>Restricts information access to a demonstrated need to know, so authorization reflects business justification and data sensitivity rather than convenience or seniority.</t>
  </si>
  <si>
    <t>The organization shall restrict access to information based on a demonstrated need to know, ensuring that authorization reflects business justification and data sensitivity rather than organizational convenience or seniority.</t>
  </si>
  <si>
    <t>When access follows seniority or convenience instead of need, sensitive data spreads to people with no business reason to see it, widening exposure and breach impact.</t>
  </si>
  <si>
    <t>Tie information access to documented business justification and data sensitivity, and deny access that rests only on rank or convenience. See Least Privilege Enforcement (ACN-13).</t>
  </si>
  <si>
    <t>Access to information is not tied to need to know.</t>
  </si>
  <si>
    <t>Need to know is considered informally for some sensitive data.</t>
  </si>
  <si>
    <t>Need-to-know is applied unevenly and often overridden by seniority.</t>
  </si>
  <si>
    <t>Information access requires demonstrated need aligned to justification and sensitivity.</t>
  </si>
  <si>
    <t>Need-to-know alignment is reviewed and over-broad access is reduced on a cadence.</t>
  </si>
  <si>
    <t>AC-6, AC-3, AC-21 (Strong, asserted)</t>
  </si>
  <si>
    <t>A.5.15, A.8.3 (Strong, asserted)</t>
  </si>
  <si>
    <t>CIS 3, CIS 6 (Partial, asserted)</t>
  </si>
  <si>
    <t>Classification-driven and attribute-based access restriction; illustrative: data classification tagging, attribute or label-based access (XACML, OPA), information access controls. Category, not a product choice. Illustrative, not endorsements.</t>
  </si>
  <si>
    <t>ACN-16</t>
  </si>
  <si>
    <t>Entitlement and Role Lifecycle Management</t>
  </si>
  <si>
    <t>Governs the lifecycle of roles and entitlements including their definition, ownership, periodic review, and retirement, to prevent role proliferation and keep access constructs accurate.</t>
  </si>
  <si>
    <t>The organization shall govern the lifecycle of roles and entitlements, including their definition, ownership, periodic review, and retirement, to prevent role proliferation and keep access constructs accurate over time.</t>
  </si>
  <si>
    <t>Without lifecycle governance, roles multiply, lose owners, and no longer match real jobs, so access constructs become inaccurate and reviews lose meaning.</t>
  </si>
  <si>
    <t>Assign ownership to each role and entitlement, review them periodically, and retire those no longer needed to curb role proliferation. See Role-Based Access Control (ACN-02).</t>
  </si>
  <si>
    <t>Roles and entitlements are created ad hoc with no lifecycle governance.</t>
  </si>
  <si>
    <t>Some roles have owners but there is no consistent review or retirement.</t>
  </si>
  <si>
    <t>Role lifecycle is managed for some systems but proliferation is not controlled.</t>
  </si>
  <si>
    <t>Roles and entitlements have owners, periodic review, and defined retirement.</t>
  </si>
  <si>
    <t>Role sprawl and accuracy are measured, and constructs are consolidated on a cadence.</t>
  </si>
  <si>
    <t>AC-2, AC-6 (Partial, asserted)</t>
  </si>
  <si>
    <t>A.5.18, A.5.15 (Partial, asserted)</t>
  </si>
  <si>
    <t>Role lifecycle and role-mining governance; illustrative: identity governance role management, role-mining analytics, entitlement catalogs. Category, not a product choice. Illustrative, not endorsements.</t>
  </si>
  <si>
    <t>ACN-17</t>
  </si>
  <si>
    <t>Access Aggregation and Privilege-Creep Detection</t>
  </si>
  <si>
    <t>Detects and remediates access accumulated over time through role changes, transfers, or repeated requests, independent of scheduled recertification.</t>
  </si>
  <si>
    <t>The organization shall detect and remediate the accumulation of excessive access acquired over time through role changes, transfers, or repeated requests, independent of scheduled access recertification.</t>
  </si>
  <si>
    <t>Privilege creep leaves long-tenured and transferred staff holding layered access from every past role, a quiet over-entitlement that periodic reviews alone can miss between cycles.</t>
  </si>
  <si>
    <t>Analyze entitlements for aggregation and creep from transfers and repeated grants, and remediate excess continuously rather than only at recertification. See Access Recertification (ACN-06).</t>
  </si>
  <si>
    <t>Accumulated access is never examined outside routine reviews.</t>
  </si>
  <si>
    <t>Creep is noticed only anecdotally.</t>
  </si>
  <si>
    <t>Some aggregation analysis is done but not on an ongoing basis.</t>
  </si>
  <si>
    <t>Access aggregation and privilege creep are detected and remediated independent of recertification.</t>
  </si>
  <si>
    <t>Creep trends are measured, and remediation is tracked and improved on a cadence.</t>
  </si>
  <si>
    <t>PR.AA-05, DE.CM-01 (Partial, asserted)</t>
  </si>
  <si>
    <t>A.5.18 (Partial, asserted)</t>
  </si>
  <si>
    <t>Access aggregation analytics and CIEM; illustrative: entitlement analytics, cloud infrastructure entitlement management, access-accumulation reporting. Category, not a product choice. Illustrative, not endorsements.</t>
  </si>
  <si>
    <t>ACN-18</t>
  </si>
  <si>
    <t>Delegated Administration Controls</t>
  </si>
  <si>
    <t>Governs delegated administration so delegated admins operate within scoped least-privilege boundaries, with their administrative actions logged and reviewed.</t>
  </si>
  <si>
    <t>The organization shall govern the delegated administration of access, ensuring that delegated administrators operate within scoped, least-privilege boundaries and that their administrative actions are logged and reviewed.</t>
  </si>
  <si>
    <t>Unbounded delegated admin lets a delegate grant, change, or escalate access far beyond the intent of the delegation, and unlogged admin actions leave privileged changes untraceable.</t>
  </si>
  <si>
    <t>Scope delegated administration to least-privilege boundaries, log delegated administrative actions, and review them. See Access Logging and Reporting (ACN-11).</t>
  </si>
  <si>
    <t>Delegated administration is granted with no scoping or logging.</t>
  </si>
  <si>
    <t>Some delegates are scoped informally and logging is inconsistent.</t>
  </si>
  <si>
    <t>Delegation boundaries and logging exist but review is irregular.</t>
  </si>
  <si>
    <t>Delegated admins operate within scoped least-privilege boundaries with actions logged and reviewed.</t>
  </si>
  <si>
    <t>Delegated-admin scope and activity are monitored, and boundaries are right-sized on a cadence.</t>
  </si>
  <si>
    <t>AC-6, AC-2, AU-2 (Partial, asserted)</t>
  </si>
  <si>
    <t>A.8.2, A.8.15 (Partial, asserted)</t>
  </si>
  <si>
    <t>CIS 6, CIS 8 (Partial, asserted)</t>
  </si>
  <si>
    <t>Privileged and delegated administration controls; illustrative: privileged access management, directory delegated-admin roles, admin action logging. Category, not a product choice. Illustrative, not endorsements.</t>
  </si>
  <si>
    <t>Identity Federation &amp; Single Sign-On (SSO)</t>
  </si>
  <si>
    <t>SSO-01</t>
  </si>
  <si>
    <t>Federated Identity Governance</t>
  </si>
  <si>
    <t>Establishes a governance model for federated identity that defines who is accountable, what trust criteria apply, and how much cross-boundary identity risk the organization will accept.</t>
  </si>
  <si>
    <t>The organization shall establish a governance model for federated identity that defines responsibilities, trust criteria, and risk tolerances associated with accepting or asserting identities across organizational boundaries.</t>
  </si>
  <si>
    <t>Without a governance model, trust decisions about external identities are made ad hoc by individual engineers; the organization accepts identities it never vetted and cannot say who owns the risk when a federated partner is breached.</t>
  </si>
  <si>
    <t>Charter a federation governance function with named owners, documented trust criteria for accepting and asserting identities, and defined risk tolerances; tie it to onboarding decisions. See Identity Provider (IdP) Authorization (SSO-03).</t>
  </si>
  <si>
    <t>No governance over federated identity; trust decisions are made case by case with no owner.</t>
  </si>
  <si>
    <t>Some trust criteria discussed informally when a new partner appears.</t>
  </si>
  <si>
    <t>Federation onboarding follows an understood but undocumented set of expectations.</t>
  </si>
  <si>
    <t>A documented federation governance model defines responsibilities, trust criteria, and risk tolerances and gates integrations.</t>
  </si>
  <si>
    <t>Governance decisions and accepted trust risks are reviewed on a cadence and criteria are updated from experience.</t>
  </si>
  <si>
    <t>GV.OC, GV.SC-01, PR.AA-01 (Partial, asserted)</t>
  </si>
  <si>
    <t>AC-1, IA-1, PM-9 (Partial, asserted)</t>
  </si>
  <si>
    <t>A.5.1, A.5.16, A.5.19 (Partial, asserted)</t>
  </si>
  <si>
    <t>CIS 6, CIS 15 (Weak, asserted)</t>
  </si>
  <si>
    <t>Identity governance and federation policy tooling; illustrative: identity governance (IGA) platforms, documented trust frameworks, standards profiles (e.g., NIST SP 800-63C). Category, not a product choice. Illustrative, not endorsements.</t>
  </si>
  <si>
    <t>SSO-02</t>
  </si>
  <si>
    <t>Trust Framework Alignment</t>
  </si>
  <si>
    <t>Aligns federated identity to recognized modern protocols such as SAML 2.0, OpenID Connect, and FIDO2/WebAuthn, treats legacy protocols like WS-Federation as deprecated with a phase-out plan, and documents every protocol version, endpoint, and configuration in use.</t>
  </si>
  <si>
    <t>Federated identity implementations shall align with recognized modern trust frameworks such as SAML 2.0, OpenID Connect, and FIDO2/WebAuthn, shall treat legacy protocols such as WS-Federation as deprecated and plan their phase-out, and must document all protocol versions, endpoints, and configurations in use.</t>
  </si>
  <si>
    <t>Undocumented or legacy federation protocols carry known weaknesses and drift out of view; without a protocol baseline the organization runs deprecated flows indefinitely and cannot verify how any given trust is configured.</t>
  </si>
  <si>
    <t>Standardize on current federation protocols, inventory every protocol version and endpoint, and set a dated deprecation plan for legacy protocols. See Trust Framework alignment records and Federation Metadata Integrity (SSO-11).</t>
  </si>
  <si>
    <t>Protocols in use are unknown and legacy flows run unmanaged.</t>
  </si>
  <si>
    <t>Modern protocols are preferred in new work but legacy ones persist without a plan.</t>
  </si>
  <si>
    <t>Most integrations use current protocols; documentation is partial.</t>
  </si>
  <si>
    <t>A documented baseline mandates modern protocols, records versions and endpoints, and schedules legacy phase-out.</t>
  </si>
  <si>
    <t>Protocol posture is reviewed against current standards and deprecations are tracked to completion.</t>
  </si>
  <si>
    <t>PR.AA-03, ID.AM-02 (Partial, asserted)</t>
  </si>
  <si>
    <t>IA-2, IA-8, CM-6, CM-8 (Partial, asserted)</t>
  </si>
  <si>
    <t>A.5.16, A.8.9, A.8.24 (Partial, asserted)</t>
  </si>
  <si>
    <t>Federation protocol standards and configuration inventory; illustrative: SAML 2.0, OpenID Connect, FIDO2/WebAuthn, configuration management databases. Category, not a product choice. Illustrative, not endorsements.</t>
  </si>
  <si>
    <t>SSO-03</t>
  </si>
  <si>
    <t>Identity Provider (IdP) Authorization</t>
  </si>
  <si>
    <t>Formally authorizes any external Identity Provider before integration, based on an assessment of its security practices, compliance posture, and contractual obligations including incident handling and liability.</t>
  </si>
  <si>
    <t>The organization shall formally authorize any external Identity Provider (IdP) prior to integration, based on an assessment of security practices, compliance posture, and contractual obligations including incident handling and liability.</t>
  </si>
  <si>
    <t>Integrating an unvetted IdP means trusting every identity it asserts; a weak or compromised provider becomes an authentication backdoor into your systems, and without contract terms you have no recourse when it fails.</t>
  </si>
  <si>
    <t>Require a documented security and compliance assessment of each external IdP, with contractual incident-handling and liability terms, before enabling any trust. See Third-Party Federation Agreements (SSO-18).</t>
  </si>
  <si>
    <t>External IdPs are connected without any prior assessment or authorization.</t>
  </si>
  <si>
    <t>Some due diligence happens when someone thinks to ask.</t>
  </si>
  <si>
    <t>IdPs are reviewed inconsistently before integration.</t>
  </si>
  <si>
    <t>A documented assessment and formal authorization gate every external IdP integration.</t>
  </si>
  <si>
    <t>IdP authorizations are re-validated periodically and against changes in the provider's posture.</t>
  </si>
  <si>
    <t>GV.SC-06, GV.SC-07, ID.AM (Partial, asserted)</t>
  </si>
  <si>
    <t>CA-3, SA-9, SR-6 (Partial, asserted)</t>
  </si>
  <si>
    <t>A.5.19, A.5.20, A.5.21 (Partial, asserted)</t>
  </si>
  <si>
    <t>Third-party and IdP risk assessment tooling; illustrative: vendor security assessment questionnaires, SOC 2 and ISO certification review, contract review workflows. Category, not a product choice. Illustrative, not endorsements.</t>
  </si>
  <si>
    <t>SSO-04</t>
  </si>
  <si>
    <t>Service Provider (SP) Integration Controls</t>
  </si>
  <si>
    <t>Applies a consistent onboarding method for Service Providers joining the federation, including metadata validation, binding method verification, and endpoint assurance before SSO is enabled.</t>
  </si>
  <si>
    <t>The organization shall implement a consistent method for onboarding Service Providers (SPs) into the federated ecosystem, including metadata validation, binding method verification, and endpoint assurance prior to enabling SSO.</t>
  </si>
  <si>
    <t>Onboarding a Service Provider without validating its metadata, bindings, and endpoints can wire assertions to an attacker-controlled endpoint or an insecure binding, turning federation into a token-delivery channel for the wrong party.</t>
  </si>
  <si>
    <t>Define a repeatable SP onboarding procedure that validates signed metadata, verifies binding methods, and confirms endpoint ownership and TLS posture before enabling SSO. See Federation Metadata Integrity (SSO-11).</t>
  </si>
  <si>
    <t>SPs are connected with no metadata or endpoint validation.</t>
  </si>
  <si>
    <t>Onboarding checks are done informally by whoever sets up the integration.</t>
  </si>
  <si>
    <t>A general onboarding process exists but validation steps vary.</t>
  </si>
  <si>
    <t>A consistent SP onboarding procedure validates metadata, bindings, and endpoints before SSO is enabled.</t>
  </si>
  <si>
    <t>SP onboarding quality is measured and the procedure is refined from findings and incidents.</t>
  </si>
  <si>
    <t>PR.AA-01, ID.AM-02, PR.PS-01 (Partial, asserted)</t>
  </si>
  <si>
    <t>CA-3, CM-6, IA-8, SC-8 (Partial, asserted)</t>
  </si>
  <si>
    <t>A.5.16, A.8.9, A.5.19 (Partial, asserted)</t>
  </si>
  <si>
    <t>CIS 4, CIS 15 (Weak, asserted)</t>
  </si>
  <si>
    <t>Federation onboarding and metadata validation tooling; illustrative: SAML/OIDC metadata validators, TLS endpoint scanners, standardized onboarding runbooks. Category, not a product choice. Illustrative, not endorsements.</t>
  </si>
  <si>
    <t>SSO-05</t>
  </si>
  <si>
    <t>Single Sign-On Policy Definition</t>
  </si>
  <si>
    <t>Develops, documents, and enforces a Single Sign-On policy that defines the scope of SSO, systems in scope, session timeouts, and acceptable usage patterns.</t>
  </si>
  <si>
    <t>The organization shall develop, document, and enforce a Single Sign-On policy defining the scope of SSO implementations, systems in-scope, session timeouts, and acceptable usage patterns.</t>
  </si>
  <si>
    <t>Without a defined SSO policy, session lifetimes and scope are set inconsistently per system; a forgotten long-lived session or an out-of-scope application becomes an unmanaged entry point that no one owns.</t>
  </si>
  <si>
    <t>Write and enforce an SSO policy that names in-scope systems, sets session timeout and re-authentication rules, and defines acceptable use; align system configurations to it. See Session Security for SSO (SSO-10).</t>
  </si>
  <si>
    <t>No SSO policy; scope and session behavior differ by system.</t>
  </si>
  <si>
    <t>Informal expectations exist but are not written down.</t>
  </si>
  <si>
    <t>A policy exists in draft or partial form and is unevenly applied.</t>
  </si>
  <si>
    <t>A documented SSO policy defines scope, session parameters, and usage and is enforced across systems.</t>
  </si>
  <si>
    <t>Policy conformance is measured, exceptions are tracked, and the policy is reviewed on a cadence.</t>
  </si>
  <si>
    <t>GV.PO-01, PR.AA-05 (Partial, asserted)</t>
  </si>
  <si>
    <t>AC-1, IA-1, AC-12 (Partial, asserted)</t>
  </si>
  <si>
    <t>A.5.1, A.8.5 (Partial, asserted)</t>
  </si>
  <si>
    <t>Policy management and SSO configuration tooling; illustrative: policy repositories, identity provider session-policy settings, configuration baselines. Category, not a product choice. Illustrative, not endorsements.</t>
  </si>
  <si>
    <t>SSO-06</t>
  </si>
  <si>
    <t>Assertion Integrity Verification</t>
  </si>
  <si>
    <t>Verifies the cryptographic integrity and authenticity of identity assertions or tokens received from IdPs, including signature validation and expiration checks.</t>
  </si>
  <si>
    <t>The organization shall implement controls to verify the cryptographic integrity and authenticity of identity assertions or tokens received from IdPs, including signature validation and expiration checks.</t>
  </si>
  <si>
    <t>Accepting an assertion without validating its signature and expiry lets an attacker forge or replay tokens; the relying party then authenticates a user who was never authenticated, or one whose session should have ended.</t>
  </si>
  <si>
    <t>Configure relying parties to validate assertion and token signatures against trusted keys, enforce expiration and not-before checks, and reject unsigned or algorithm-downgraded tokens. See IdP &amp; SP Certificate Management (SSO-12).</t>
  </si>
  <si>
    <t>Assertion signatures and expiration are not verified.</t>
  </si>
  <si>
    <t>Some relying parties validate signatures, others do not.</t>
  </si>
  <si>
    <t>Validation is applied inconsistently across integrations.</t>
  </si>
  <si>
    <t>Signature, issuer, and expiration validation is standard and enforced for all received assertions.</t>
  </si>
  <si>
    <t>Validation coverage and rejection rates are monitored and tightened against known token attacks.</t>
  </si>
  <si>
    <t>PR.DS-06, PR.AA-03 (Partial, asserted)</t>
  </si>
  <si>
    <t>SC-23, SC-16, SI-7, SC-13 (Partial, asserted)</t>
  </si>
  <si>
    <t>A.8.24, A.8.5 (Partial, asserted)</t>
  </si>
  <si>
    <t>Token and assertion validation tooling; illustrative: SAML/OIDC libraries with signature verification, JWT validation libraries, JWKS key rotation. Category, not a product choice. Illustrative, not endorsements.</t>
  </si>
  <si>
    <t>SSO-07</t>
  </si>
  <si>
    <t>Audience &amp; Scope Restriction</t>
  </si>
  <si>
    <t>Requires that SSO assertions or tokens carry audience restrictions and scoped claims limiting their use to the intended relying party or service.</t>
  </si>
  <si>
    <t>All SSO assertions or tokens must include audience restrictions and scoped claims that limit use to the intended relying party or service, preventing assertion re-use or injection into unintended services.</t>
  </si>
  <si>
    <t>A token without an audience restriction can be replayed against a different service that also trusts the IdP; a stolen or misdirected assertion is then injected into an unintended application, escalating a single leak into cross-service access.</t>
  </si>
  <si>
    <t>Configure IdPs to set audience restrictions and minimal scoped claims per relying party, and configure relying parties to reject tokens whose audience does not match. See Assertion Integrity Verification (SSO-06).</t>
  </si>
  <si>
    <t>Tokens carry no audience restriction or scope constraints.</t>
  </si>
  <si>
    <t>Audience restrictions are set on some integrations by habit.</t>
  </si>
  <si>
    <t>Scoping is applied unevenly across relying parties.</t>
  </si>
  <si>
    <t>Audience restrictions and scoped claims are standard and audience mismatch is rejected.</t>
  </si>
  <si>
    <t>Scope and audience settings are reviewed and right-sized against actual relying-party needs.</t>
  </si>
  <si>
    <t>PR.AA-05, PR.DS-06 (Partial, asserted)</t>
  </si>
  <si>
    <t>AC-6, AC-3, SC-16 (Partial, asserted)</t>
  </si>
  <si>
    <t>A.8.2, A.5.15 (Partial, asserted)</t>
  </si>
  <si>
    <t>Token scoping and claim configuration tooling; illustrative: OpenID Connect scope and audience settings, SAML audience-restriction configuration, API gateway token validation. Category, not a product choice. Illustrative, not endorsements.</t>
  </si>
  <si>
    <t>SSO-08</t>
  </si>
  <si>
    <t>Identity Mapping &amp; Claim Normalization</t>
  </si>
  <si>
    <t>Normalizes federated identity claims and maps them to internal roles or entitlements without assuming that external attributes or authorization levels match internal ones.</t>
  </si>
  <si>
    <t>The organization shall implement identity claim normalization processes to map federated identities to internal access models, roles, or entitlements without assuming parity of attributes or authorization levels.</t>
  </si>
  <si>
    <t>Trusting an external claim as an internal role grants access the organization never authorized; a partner's loosely defined group or a mislabeled attribute silently maps to privileged internal access.</t>
  </si>
  <si>
    <t>Define explicit claim-to-role mappings, normalize inbound attributes to internal models, and default to least privilege when a claim has no defined mapping. See Just-in-Time (JIT) Provisioning Controls (SSO-15).</t>
  </si>
  <si>
    <t>Federated claims are trusted as-is with no mapping to internal roles.</t>
  </si>
  <si>
    <t>Mappings are created case by case with no shared model.</t>
  </si>
  <si>
    <t>Claim mapping exists but normalization rules vary by integration.</t>
  </si>
  <si>
    <t>Documented normalization maps federated claims to internal entitlements with least-privilege defaults.</t>
  </si>
  <si>
    <t>Mappings are reviewed against actual entitlements and corrected when external attributes drift.</t>
  </si>
  <si>
    <t>PR.AA-05, PR.AA-01 (Partial, asserted)</t>
  </si>
  <si>
    <t>AC-2, AC-3, AC-6, AC-16 (Partial, asserted)</t>
  </si>
  <si>
    <t>A.5.16, A.5.18 (Partial, asserted)</t>
  </si>
  <si>
    <t>Claim transformation and entitlement mapping tooling; illustrative: identity provider claim-mapping rules, attribute transformation policies, IGA role-mapping. Category, not a product choice. Illustrative, not endorsements.</t>
  </si>
  <si>
    <t>SSO-09</t>
  </si>
  <si>
    <t>Cross-Domain Identity Assurance</t>
  </si>
  <si>
    <t>Requires identity assurance levels appropriate to the sensitivity of the target system, including adherence to NIST SP 800-63-4 or a comparable identity proofing standard.</t>
  </si>
  <si>
    <t>Federated identity implementations shall require identity assurance levels (IAL) appropriate to the sensitivity of the target system, including adherence to NIST SP 800-63-4 or similar identity proofing standards.</t>
  </si>
  <si>
    <t>Federating a weakly proofed identity into a sensitive system means access rests on an identity that was never adequately verified; low-assurance credentials reach high-value data because assurance was never matched to sensitivity.</t>
  </si>
  <si>
    <t>Define required identity assurance levels per system sensitivity, require IdPs to attest proofing that meets them, and reject or step up when the asserted assurance is insufficient. See Cross-Domain Identity Assurance records and 800-63-4.</t>
  </si>
  <si>
    <t>No identity assurance requirements; all federated identities are treated equally.</t>
  </si>
  <si>
    <t>Assurance is considered informally for a few sensitive systems.</t>
  </si>
  <si>
    <t>Assurance levels are applied to some systems without a consistent standard.</t>
  </si>
  <si>
    <t>Assurance levels are mapped to system sensitivity and enforced against a recognized proofing standard.</t>
  </si>
  <si>
    <t>Assurance requirements are reviewed against system risk and IdP proofing evidence is re-validated.</t>
  </si>
  <si>
    <t>PR.AA-01, PR.AA-02 (Strong, asserted)</t>
  </si>
  <si>
    <t>IA-12, IA-2, IA-8 (Strong, asserted)</t>
  </si>
  <si>
    <t>A.5.16, A.5.17 (Partial, asserted)</t>
  </si>
  <si>
    <t>Identity proofing and assurance-level tooling; illustrative: NIST SP 800-63-4 assurance profiles, identity verification services, step-up authentication policies. Category, not a product choice. Illustrative, not endorsements.</t>
  </si>
  <si>
    <t>SSO-10</t>
  </si>
  <si>
    <t>Session Security for SSO</t>
  </si>
  <si>
    <t>Enforces session security parameters for SSO transactions, including time-based expiration, IP validation, inactivity timeouts, and re-authentication for privileged functions.</t>
  </si>
  <si>
    <t>The organization shall enforce session security parameters for SSO transactions, including time-based expiration, IP validation, inactivity timeouts, and re-authentication for privileged functions.</t>
  </si>
  <si>
    <t>A long-lived or poorly bound SSO session can be hijacked or reused long after the user has left; without inactivity timeouts and privileged re-authentication, a single captured session token yields sustained, high-value access.</t>
  </si>
  <si>
    <t>Set absolute and inactivity session timeouts, bind sessions where feasible, and require re-authentication before privileged actions. See Single Sign-On Policy Definition (SSO-05).</t>
  </si>
  <si>
    <t>SSO sessions have no enforced expiration or re-authentication.</t>
  </si>
  <si>
    <t>Some timeout settings exist but are inconsistent across systems.</t>
  </si>
  <si>
    <t>Session controls are applied to major systems but unevenly.</t>
  </si>
  <si>
    <t>Absolute and inactivity timeouts and privileged re-authentication are enforced per policy.</t>
  </si>
  <si>
    <t>Session parameters are tuned from observed session risk and misuse patterns.</t>
  </si>
  <si>
    <t>PR.AA-05, PR.AA-03 (Partial, asserted)</t>
  </si>
  <si>
    <t>AC-12, AC-11, IA-11, SC-23 (Partial, asserted)</t>
  </si>
  <si>
    <t>A.8.5, A.5.15 (Partial, asserted)</t>
  </si>
  <si>
    <t>Session management and re-authentication tooling; illustrative: identity provider session-timeout and step-up settings, reverse-proxy session controls, continuous access evaluation. Category, not a product choice. Illustrative, not endorsements.</t>
  </si>
  <si>
    <t>SSO-11</t>
  </si>
  <si>
    <t>Federation Metadata Integrity</t>
  </si>
  <si>
    <t>Requires that all federation metadata be signed, validated, and rotated periodically per organizational policy and vendor guidance to avoid stale trust configurations.</t>
  </si>
  <si>
    <t>All federation metadata files must be signed, validated, and rotated periodically in accordance with organizational policy and vendor recommendations to mitigate stale trust configurations.</t>
  </si>
  <si>
    <t>Unsigned or stale metadata lets an attacker substitute endpoints or keys, and expired trust anchors either break authentication or force insecure fallbacks; the federation trusts configuration it can no longer verify.</t>
  </si>
  <si>
    <t>Sign and validate all metadata, consume it from trusted signed sources, and rotate and refresh it on a defined schedule. See IdP &amp; SP Certificate Management (SSO-12).</t>
  </si>
  <si>
    <t>Metadata is unsigned, unvalidated, and never refreshed.</t>
  </si>
  <si>
    <t>Metadata is updated manually when something breaks.</t>
  </si>
  <si>
    <t>Signing and refresh happen for some relationships but not on a schedule.</t>
  </si>
  <si>
    <t>All metadata is signed, validated on consumption, and rotated on a defined cadence.</t>
  </si>
  <si>
    <t>Metadata freshness and signature validity are monitored and exceptions are remediated on a cadence.</t>
  </si>
  <si>
    <t>PR.DS-06, PR.PS-01 (Partial, asserted)</t>
  </si>
  <si>
    <t>SI-7, SC-12, SC-17, CM-6 (Partial, asserted)</t>
  </si>
  <si>
    <t>A.8.24, A.8.9 (Partial, asserted)</t>
  </si>
  <si>
    <t>Metadata signing and refresh tooling; illustrative: signed SAML metadata, metadata aggregation and refresh utilities, integrity validation scripts. Category, not a product choice. Illustrative, not endorsements.</t>
  </si>
  <si>
    <t>SSO-12</t>
  </si>
  <si>
    <t>IdP &amp; SP Certificate Management</t>
  </si>
  <si>
    <t>Maintains an inventory and lifecycle management process for all certificates used in federation and SSO transactions, ensuring timely renewal and revocation.</t>
  </si>
  <si>
    <t>The organization shall maintain an inventory and lifecycle management process for all certificates used in federation and SSO transactions, ensuring timely renewal and revocation.</t>
  </si>
  <si>
    <t>An unmanaged federation certificate that expires causes an authentication outage, and one that is compromised but never revoked lets an attacker forge signed assertions; either way the trust anchor fails silently.</t>
  </si>
  <si>
    <t>Inventory all signing and TLS certificates used in federation, track expiry with alerting, and define renewal and revocation procedures with owners. See Credential and Secrets Management (CSM).</t>
  </si>
  <si>
    <t>Federation certificates are not inventoried and expiries are discovered by outage.</t>
  </si>
  <si>
    <t>Certificates are tracked informally in a spreadsheet or someone's memory.</t>
  </si>
  <si>
    <t>An inventory exists but renewal and revocation are reactive.</t>
  </si>
  <si>
    <t>A certificate inventory with lifecycle process ensures timely renewal and revocation.</t>
  </si>
  <si>
    <t>Certificate lifecycle metrics are tracked and near-expiry and rotation events are managed proactively.</t>
  </si>
  <si>
    <t>PR.AA-01, ID.AM-02 (Partial, asserted)</t>
  </si>
  <si>
    <t>SC-12, SC-17, IA-5 (Strong, asserted)</t>
  </si>
  <si>
    <t>A.8.24 (Partial, asserted)</t>
  </si>
  <si>
    <t>CIS 1 (Weak, asserted)</t>
  </si>
  <si>
    <t>Certificate lifecycle management tooling; illustrative: certificate inventory and expiry monitoring, ACME automation, PKI management platforms. Category, not a product choice. Illustrative, not endorsements.</t>
  </si>
  <si>
    <t>SSO-13</t>
  </si>
  <si>
    <t>SSO Logout Propagation</t>
  </si>
  <si>
    <t>Configures SSO to propagate logout events to all participating services where feasible, or documents compensating controls for sessions that remain valid after logout.</t>
  </si>
  <si>
    <t>The organization shall configure SSO systems to propagate logout events to all participating services when feasible, or document compensating controls for sessions that remain valid post-logout.</t>
  </si>
  <si>
    <t>Without single logout, ending a session at one service leaves others open; a user who logs out, or an account being locked, still has live sessions elsewhere that an attacker on a shared device can use.</t>
  </si>
  <si>
    <t>Enable single logout across participating services where supported, shorten session lifetimes where it is not, and document the residual risk and compensating controls. See Session Security for SSO (SSO-10).</t>
  </si>
  <si>
    <t>Logout ends only the local session; other federated sessions stay live with no acknowledgment.</t>
  </si>
  <si>
    <t>Single logout works for some services incidentally.</t>
  </si>
  <si>
    <t>Logout propagation is configured for major services but gaps are undocumented.</t>
  </si>
  <si>
    <t>Single logout is propagated where feasible and residual sessions are covered by documented compensating controls.</t>
  </si>
  <si>
    <t>Logout propagation coverage is monitored and residual-session risk is reviewed on a cadence.</t>
  </si>
  <si>
    <t>AC-12, SC-23 (Partial, asserted)</t>
  </si>
  <si>
    <t>A.8.5, A.5.15 (Weak, asserted)</t>
  </si>
  <si>
    <t>Single logout and session revocation tooling; illustrative: SAML Single Logout, OpenID Connect back-channel logout, short-lived session configuration. Category, not a product choice. Illustrative, not endorsements.</t>
  </si>
  <si>
    <t>SSO-14</t>
  </si>
  <si>
    <t>Identity Federation Testing</t>
  </si>
  <si>
    <t>Requires federated SSO configurations to undergo functional and security testing before deployment, including simulated assertion tampering, token replay attempts, and invalid issuer scenarios.</t>
  </si>
  <si>
    <t>Federated SSO configurations must undergo functional and security testing before deployment, including simulated assertion tampering, token replay attempts, and invalid issuer scenarios.</t>
  </si>
  <si>
    <t>A federation deployed without adversarial testing may accept tampered assertions, replayed tokens, or assertions from the wrong issuer; the flaw ships to production and is discovered only when it is exploited.</t>
  </si>
  <si>
    <t>Add security test cases for assertion tampering, replay, and invalid issuer to the pre-deployment checklist alongside functional tests, and block release on failures. See Identity Federation Testing records.</t>
  </si>
  <si>
    <t>Federation configurations are deployed without security testing.</t>
  </si>
  <si>
    <t>Ad hoc functional testing happens; abuse cases are rarely tried.</t>
  </si>
  <si>
    <t>Some security test cases are run but coverage is inconsistent.</t>
  </si>
  <si>
    <t>Functional and security testing, including tampering, replay, and invalid-issuer cases, gates deployment.</t>
  </si>
  <si>
    <t>Test coverage and results are tracked and test cases are expanded against new federation attack techniques.</t>
  </si>
  <si>
    <t>PR.PS-06, ID.RA-01 (Partial, asserted)</t>
  </si>
  <si>
    <t>CA-8, SA-11, SI-10 (Partial, asserted)</t>
  </si>
  <si>
    <t>A.8.29, A.8.25 (Partial, asserted)</t>
  </si>
  <si>
    <t>Federation security testing tooling; illustrative: SAML/OIDC penetration testing tools, token manipulation proxies, automated integration test suites. Category, not a product choice. Illustrative, not endorsements.</t>
  </si>
  <si>
    <t>SSO-15</t>
  </si>
  <si>
    <t>Just-in-Time (JIT) Provisioning Controls</t>
  </si>
  <si>
    <t>Where Just-in-Time provisioning is used, limits access until post-provisioning checks such as role validation and policy alignment are completed.</t>
  </si>
  <si>
    <t>Where Just-in-Time provisioning is used, the organization shall implement controls to limit access until post-provisioning checks are completed, such as role validation and policy alignment.</t>
  </si>
  <si>
    <t>JIT provisioning can create an account and grant access in the same instant based only on an inbound assertion; without post-provisioning checks, a malformed or malicious claim mints an over-privileged account before anyone reviews it.</t>
  </si>
  <si>
    <t>Provision JIT accounts into a constrained default state, run role validation and policy checks before granting full access, and log the provisioning decision. See Identity Mapping &amp; Claim Normalization (SSO-08).</t>
  </si>
  <si>
    <t>JIT provisioning grants full access immediately from the assertion with no checks.</t>
  </si>
  <si>
    <t>Some post-provisioning review happens manually and inconsistently.</t>
  </si>
  <si>
    <t>Provisioning checks exist but are not enforced before access is granted.</t>
  </si>
  <si>
    <t>JIT accounts are constrained until role validation and policy alignment checks pass.</t>
  </si>
  <si>
    <t>Provisioning outcomes are reviewed and check logic is tuned to catch mis-provisioning.</t>
  </si>
  <si>
    <t>AC-2, AC-6, AC-3 (Partial, asserted)</t>
  </si>
  <si>
    <t>Just-in-Time provisioning and governance tooling; illustrative: SCIM and JIT provisioning connectors, IGA policy checks, approval workflow engines. Category, not a product choice. Illustrative, not endorsements.</t>
  </si>
  <si>
    <t>SSO-16</t>
  </si>
  <si>
    <t>Federation Drift Monitoring</t>
  </si>
  <si>
    <t>Monitors for federation drift, including expired metadata, broken links, and IdP or SP configuration changes not reflected in the trust relationship.</t>
  </si>
  <si>
    <t>The organization shall monitor for federation drift, including expired metadata, broken links, or updated IdP/SP configurations that are not reflected in the trust relationship.</t>
  </si>
  <si>
    <t>Federation configurations drift silently as partners rotate keys or move endpoints; undetected drift causes authentication outages or, worse, leaves trust pointed at stale keys and endpoints an attacker can exploit.</t>
  </si>
  <si>
    <t>Continuously check metadata freshness, endpoint reachability, and configuration consistency against the recorded trust state, and alert on divergence. See Federation Metadata Integrity (SSO-11).</t>
  </si>
  <si>
    <t>No monitoring for drift; problems surface as outages or incidents.</t>
  </si>
  <si>
    <t>Drift is noticed only when a user reports a failure.</t>
  </si>
  <si>
    <t>Some checks run manually and periodically.</t>
  </si>
  <si>
    <t>Automated monitoring detects metadata expiry, broken endpoints, and config divergence and alerts owners.</t>
  </si>
  <si>
    <t>Drift detection coverage and time-to-remediate are measured and improved.</t>
  </si>
  <si>
    <t>DE.CM-09, ID.AM-02 (Partial, asserted)</t>
  </si>
  <si>
    <t>CM-3, CM-6, SI-4, CA-7 (Partial, asserted)</t>
  </si>
  <si>
    <t>A.8.9, A.8.16 (Partial, asserted)</t>
  </si>
  <si>
    <t>CIS 4, CIS 8 (Weak, asserted)</t>
  </si>
  <si>
    <t>Configuration monitoring and drift detection tooling; illustrative: metadata freshness monitors, endpoint uptime checks, configuration drift detection. Category, not a product choice. Illustrative, not endorsements.</t>
  </si>
  <si>
    <t>SSO-17</t>
  </si>
  <si>
    <t>Multi-IdP Support Assurance</t>
  </si>
  <si>
    <t>Where multiple IdPs are supported, ensures routing logic, IdP discovery, and failover are implemented securely, without revealing unnecessary user information or introducing ambiguity in authentication paths.</t>
  </si>
  <si>
    <t>Where multiple IdPs are supported, the organization shall ensure routing logic, IdP discovery, and failover handling are implemented securely, without revealing unnecessary user information or introducing ambiguity in authentication paths.</t>
  </si>
  <si>
    <t>Insecure IdP discovery can leak whether an account exists or which provider a user uses, and ambiguous routing or failover can silently send a user to a weaker or attacker-influenced authentication path.</t>
  </si>
  <si>
    <t>Implement deterministic IdP routing, design discovery to avoid account enumeration, and define secure failover that never downgrades assurance. See Multi-IdP Support Assurance records.</t>
  </si>
  <si>
    <t>Multi-IdP routing is ad hoc and discovery leaks user or provider information.</t>
  </si>
  <si>
    <t>Routing works but security of discovery and failover is not considered.</t>
  </si>
  <si>
    <t>Routing and discovery are handled consistently but failover behavior is unverified.</t>
  </si>
  <si>
    <t>IdP routing, discovery, and failover are deterministic, non-enumerable, and assurance-preserving.</t>
  </si>
  <si>
    <t>Routing and discovery behavior is tested and refined against enumeration and downgrade risks.</t>
  </si>
  <si>
    <t>PR.AA-03, PR.DS-01 (Partial, asserted)</t>
  </si>
  <si>
    <t>IA-8, AC-3, SI-11 (Partial, asserted)</t>
  </si>
  <si>
    <t>A.5.16, A.8.5 (Weak, asserted)</t>
  </si>
  <si>
    <t>IdP discovery and routing tooling; illustrative: home-realm discovery configuration, identity broker routing rules, enumeration-resistant login flows. Category, not a product choice. Illustrative, not endorsements.</t>
  </si>
  <si>
    <t>SSO-18</t>
  </si>
  <si>
    <t>Third-Party Federation Agreements</t>
  </si>
  <si>
    <t>Governs all external identity federation arrangements with agreements covering responsibilities, liabilities, incident response coordination, privacy requirements, and dispute resolution.</t>
  </si>
  <si>
    <t>All external identity federation arrangements must be governed by agreements outlining responsibilities, liabilities, incident response coordination, privacy requirements, and dispute resolution mechanisms.</t>
  </si>
  <si>
    <t>Federation without an agreement leaves incident coordination, liability, and privacy obligations undefined; when a partner is breached or mishandles data, there is no agreed duty to notify, no allocation of loss, and no path to resolution.</t>
  </si>
  <si>
    <t>Require signed federation agreements that assign responsibilities and liability, define incident-response coordination and notification, and set privacy terms and dispute resolution. See Identity Provider (IdP) Authorization (SSO-03).</t>
  </si>
  <si>
    <t>Federation runs on informal arrangements with no written agreement.</t>
  </si>
  <si>
    <t>Some partners have contracts that mention federation loosely.</t>
  </si>
  <si>
    <t>Agreements exist but terms for incident response and privacy are inconsistent.</t>
  </si>
  <si>
    <t>Signed agreements define responsibilities, liability, incident coordination, privacy, and dispute resolution for each partner.</t>
  </si>
  <si>
    <t>Agreements are reviewed on renewal and against changing regulatory and partner obligations.</t>
  </si>
  <si>
    <t>GV.SC-05, GV.OC-02 (Partial, asserted)</t>
  </si>
  <si>
    <t>CA-3, SA-9, SR-3, PS-7 (Partial, asserted)</t>
  </si>
  <si>
    <t>A.5.19, A.5.20 (Partial, asserted)</t>
  </si>
  <si>
    <t>Contract and third-party agreement management tooling; illustrative: contract lifecycle management, data processing agreement templates, vendor risk registers. Category, not a product choice. Illustrative, not endorsements.</t>
  </si>
  <si>
    <t>SSO-19</t>
  </si>
  <si>
    <t>Audit Logging of Federation Events</t>
  </si>
  <si>
    <t>Logs federation-related events, including authentication requests, token issuance, signature verification results, and errors, and stores logs per organizational retention and monitoring policies.</t>
  </si>
  <si>
    <t>The organization shall log federation-related events, including authentication requests, token issuance, signature verification results, and errors, storing logs in accordance with organizational retention and monitoring policies.</t>
  </si>
  <si>
    <t>Without federation event logs, a token forgery, signature-validation failure, or abnormal authentication pattern leaves no trace; the organization cannot detect federation abuse or reconstruct what happened after an incident.</t>
  </si>
  <si>
    <t>Emit structured logs for authentication requests, token issuance, signature verification outcomes, and errors, forward them to central monitoring, and retain per policy. See Audit Logging of Federation Events records.</t>
  </si>
  <si>
    <t>Federation events are not logged.</t>
  </si>
  <si>
    <t>Some logs exist locally but are not centralized or reviewed.</t>
  </si>
  <si>
    <t>Key events are logged but coverage and retention vary.</t>
  </si>
  <si>
    <t>Federation events are logged with defined fields, centralized, retained, and available for monitoring.</t>
  </si>
  <si>
    <t>Log coverage and detection use are measured and logging is tuned to support federation-abuse detection.</t>
  </si>
  <si>
    <t>PR.PS-04, DE.CM-09, DE.AE-03 (Partial, asserted)</t>
  </si>
  <si>
    <t>AU-2, AU-3, AU-6, AU-12 (Strong, asserted)</t>
  </si>
  <si>
    <t>Logging and monitoring tooling; illustrative: identity provider audit logs, log aggregation pipelines, SIEM correlation rules. Category, not a product choice. Illustrative, not endorsements.</t>
  </si>
  <si>
    <t>SSO-20</t>
  </si>
  <si>
    <t>SSO Availability &amp; Resilience</t>
  </si>
  <si>
    <t>Designs SSO components with redundancy, failover, and graceful degradation so authentication continues if an IdP or SP becomes unavailable.</t>
  </si>
  <si>
    <t>The organization shall design SSO components with appropriate redundancy, failover, and service degradation capabilities to ensure authentication continuity in the event of IdP or SP unavailability.</t>
  </si>
  <si>
    <t>SSO is a single point of failure for access to every federated system; if the IdP goes down without redundancy, users are locked out of many applications at once and business operations halt.</t>
  </si>
  <si>
    <t>Deploy redundant IdP and federation components, provide failover and health checks, and define degraded-mode access so an outage does not lock out all systems. See SSO Availability &amp; Resilience records.</t>
  </si>
  <si>
    <t>SSO has no redundancy; an IdP outage locks users out of all federated systems.</t>
  </si>
  <si>
    <t>Some resilience exists incidentally through hosting choices.</t>
  </si>
  <si>
    <t>Redundancy is in place for major components but failover is untested.</t>
  </si>
  <si>
    <t>SSO components have redundancy, tested failover, and defined degraded-mode behavior.</t>
  </si>
  <si>
    <t>Availability is measured against targets and resilience is exercised and improved on a cadence.</t>
  </si>
  <si>
    <t>PR.IR-03, PR.IR-04 (Partial, asserted)</t>
  </si>
  <si>
    <t>CP-2, CP-7, CP-10, SC-6 (Partial, asserted)</t>
  </si>
  <si>
    <t>A.8.14, A.5.30 (Partial, asserted)</t>
  </si>
  <si>
    <t>High-availability and resilience tooling; illustrative: redundant IdP deployment, load balancing and health checks, failover and disaster recovery configuration. Category, not a product choice. Illustrative, not endorsements.</t>
  </si>
  <si>
    <t>SSO-21</t>
  </si>
  <si>
    <t>Federation Boundary Enforcement</t>
  </si>
  <si>
    <t>Enforces logical boundaries between federated identity systems and internal IAM processes so that federated assertions do not bypass internal controls, validations, or approvals.</t>
  </si>
  <si>
    <t>The organization shall enforce logical boundaries between federated identity systems and internal IAM processes, ensuring that federated identity assertions do not bypass internal controls, validations, or approvals.</t>
  </si>
  <si>
    <t>If a federated assertion is trusted end to end, it can bypass internal approval, segregation, and validation steps; an external identity then inherits access it should have had to earn through internal controls.</t>
  </si>
  <si>
    <t>Interpose internal authorization, approval, and validation between federated assertions and protected resources so federation authenticates but does not autonomously authorize. See Federation Boundary Enforcement records.</t>
  </si>
  <si>
    <t>Federated assertions flow directly to internal access with no intervening controls.</t>
  </si>
  <si>
    <t>Internal checks apply to some paths but federation can bypass others.</t>
  </si>
  <si>
    <t>Boundaries exist but enforcement between federation and internal IAM is inconsistent.</t>
  </si>
  <si>
    <t>Internal controls, validations, and approvals are enforced on all federated access paths.</t>
  </si>
  <si>
    <t>Boundary enforcement is tested for bypass and gaps are closed on a cadence.</t>
  </si>
  <si>
    <t>PR.AA-05, PR.IR-01 (Partial, asserted)</t>
  </si>
  <si>
    <t>AC-4, SC-7, AC-3, AC-6 (Partial, asserted)</t>
  </si>
  <si>
    <t>A.8.22, A.5.15, A.8.3 (Weak, asserted)</t>
  </si>
  <si>
    <t>Access boundary and authorization enforcement tooling; illustrative: policy decision points, information flow controls, authorization middleware. Category, not a product choice. Illustrative, not endorsements.</t>
  </si>
  <si>
    <t>SSO-22</t>
  </si>
  <si>
    <t>SSO Usability &amp; Error Feedback</t>
  </si>
  <si>
    <t>Ensures user-facing SSO mechanisms give clear, non-technical feedback for authentication issues without disclosing sensitive error information an attacker could use.</t>
  </si>
  <si>
    <t>The organization shall ensure user-facing SSO mechanisms provide clear, non-technical feedback for authentication issues, and do not disclose sensitive error information that could be leveraged by an attacker.</t>
  </si>
  <si>
    <t>Verbose SSO error messages can reveal whether an account exists, which IdP is used, or why validation failed, aiding enumeration and attack tuning; overly cryptic errors instead drive users to insecure workarounds.</t>
  </si>
  <si>
    <t>Return generic, actionable messages to users while logging detailed diagnostics internally, and review error text so it does not leak account existence, provider, or validation internals. See Audit Logging of Federation Events (SSO-19).</t>
  </si>
  <si>
    <t>Errors expose technical detail or leak account and provider information to users.</t>
  </si>
  <si>
    <t>Error messages are inconsistent; some leak detail, some are unusable.</t>
  </si>
  <si>
    <t>General guidance exists but error handling is applied unevenly.</t>
  </si>
  <si>
    <t>User-facing errors are clear and non-disclosing while full detail is logged internally.</t>
  </si>
  <si>
    <t>Error content is reviewed for information leakage and usability and refined on a cadence.</t>
  </si>
  <si>
    <t>PR.PS-01, DE.CM (Weak, asserted)</t>
  </si>
  <si>
    <t>SI-11, AC-8 (Partial, asserted)</t>
  </si>
  <si>
    <t>A.8.8, A.8.5 (Weak, asserted)</t>
  </si>
  <si>
    <t>Error handling and secure messaging tooling; illustrative: generic error-message patterns, server-side diagnostic logging, enumeration-resistant login design. Category, not a product choice. Illustrative, not endorsements.</t>
  </si>
  <si>
    <t>Privileged Access Management (PAM)</t>
  </si>
  <si>
    <t>PAM-01</t>
  </si>
  <si>
    <t>Privileged Access Policy</t>
  </si>
  <si>
    <t>Establishes an approved, maintained policy defining how privileged roles are assigned, used, and held accountable across local, domain, application, and cloud-native access.</t>
  </si>
  <si>
    <t>The organization shall develop, approve, and maintain a privileged access policy that defines criteria for privileged role assignment, usage boundaries, and accountability measures for all elevated access types, including local, domain, application, and cloud-native roles.</t>
  </si>
  <si>
    <t>Without a governing policy, elevated access is granted ad hoc and inconsistently; no one can say who should hold what, and accountability collapses when a privileged account is abused.</t>
  </si>
  <si>
    <t>Draft and approve a privileged access policy covering assignment criteria, usage boundaries, and accountability for every elevated access type; review and update it on a set cadence and after material change.</t>
  </si>
  <si>
    <t>No privileged access policy exists.</t>
  </si>
  <si>
    <t>Rules are understood informally or captured in scattered notes.</t>
  </si>
  <si>
    <t>A policy exists but is incomplete or omits some access types like cloud-native roles.</t>
  </si>
  <si>
    <t>An approved policy covers all elevated access types with defined assignment and accountability criteria.</t>
  </si>
  <si>
    <t>Policy coverage and adherence are measured, reviewed on a cadence, and revised as environments change.</t>
  </si>
  <si>
    <t>GV.PO, PR.AA-05 (Strong, asserted)</t>
  </si>
  <si>
    <t>AC-1, AC-6, PL-1 (Strong, asserted)</t>
  </si>
  <si>
    <t>A.5.15, A.8.2, A.5.1 (Strong, asserted)</t>
  </si>
  <si>
    <t>Policy governance and documentation platforms; illustrative: GRC policy management tools, version-controlled policy repositories, published control frameworks. Category, not a product choice. Illustrative, not endorsements.</t>
  </si>
  <si>
    <t>PAM-02</t>
  </si>
  <si>
    <t>Privileged Role Classification</t>
  </si>
  <si>
    <t>Classifies every privileged account by risk and scope, documenting responsibilities, separation requirements, and authorized users for each tier.</t>
  </si>
  <si>
    <t>All privileged accounts shall be classified according to risk and scope of access (e.g., root, domain admin, hypervisor admin, database admin) with documented responsibilities, separation requirements, and authorized users.</t>
  </si>
  <si>
    <t>If root, domain admin, hypervisor, and database roles are treated as one undifferentiated pool, the highest-blast-radius accounts get the same weak handling as minor ones and separation-of-duty gaps go unseen.</t>
  </si>
  <si>
    <t>Inventory privileged accounts and classify each by scope and risk (root, domain admin, hypervisor admin, database admin); record responsibilities, required separations, and the authorized users per class.</t>
  </si>
  <si>
    <t>Privileged accounts are not classified.</t>
  </si>
  <si>
    <t>Some high-risk roles are recognized informally but not documented.</t>
  </si>
  <si>
    <t>Classification exists for major roles but is partial or out of date.</t>
  </si>
  <si>
    <t>All privileged accounts are classified by risk and scope with documented owners and separation requirements.</t>
  </si>
  <si>
    <t>Classification is validated against discovery data and reviewed on a cadence as roles change.</t>
  </si>
  <si>
    <t>ID.AM, PR.AA-05 (Partial, asserted)</t>
  </si>
  <si>
    <t>AC-6, AC-5, PM-5 (Strong, asserted)</t>
  </si>
  <si>
    <t>A.8.2, A.5.15, A.5.3 (Strong, asserted)</t>
  </si>
  <si>
    <t>Identity governance and privileged account discovery tooling; illustrative: IGA platforms, directory discovery scans, PAM account inventory features. Category, not a product choice. Illustrative, not endorsements.</t>
  </si>
  <si>
    <t>PAM-03</t>
  </si>
  <si>
    <t>Least Privilege Enforcement for Admins</t>
  </si>
  <si>
    <t>Grants privileged accounts only the minimum access needed for their defined administrative functions and denies standing access beyond operational scope.</t>
  </si>
  <si>
    <t>Privileged accounts shall be provisioned with the minimum level of access necessary to perform their defined administrative functions and shall not retain standing access beyond their operational scope.</t>
  </si>
  <si>
    <t>Over-provisioned admins carry permissions they never use; a single compromised account then reaches far beyond its job, turning a contained event into a domain-wide breach.</t>
  </si>
  <si>
    <t>Scope each administrative account to its defined functions, remove permissions not tied to a task, and eliminate standing access in favor of time-bound elevation where feasible. See Just-In-Time Privileged Access (PAM-06).</t>
  </si>
  <si>
    <t>Admins hold broad standing access unrelated to their duties.</t>
  </si>
  <si>
    <t>Least privilege applied occasionally when noticed.</t>
  </si>
  <si>
    <t>Scoping is done for some roles but standing access persists broadly.</t>
  </si>
  <si>
    <t>Privileged accounts are provisioned to minimum necessary access with standing access curtailed.</t>
  </si>
  <si>
    <t>Entitlements are measured against actual usage and right-sized on a cadence.</t>
  </si>
  <si>
    <t>AC-6, AC-6(1), AC-6(5) (Strong, asserted)</t>
  </si>
  <si>
    <t>A.8.2, A.5.15, A.5.18 (Strong, asserted)</t>
  </si>
  <si>
    <t>CIS 5, CIS 6 (Strong, asserted)</t>
  </si>
  <si>
    <t>Least-privilege and entitlement management tooling; illustrative: privilege access managers, entitlement review tools, policy engines (e.g., OPA). Category, not a product choice. Illustrative, not endorsements.</t>
  </si>
  <si>
    <t>PAM-04</t>
  </si>
  <si>
    <t>Dedicated Administrative Accounts</t>
  </si>
  <si>
    <t>Requires privileged users to hold separate, dedicated administrative accounts kept apart from daily-use accounts for email and web browsing.</t>
  </si>
  <si>
    <t>The organization shall require users with privileged access to use separate, dedicated administrative accounts that are not used for daily operations, email, or internet access.</t>
  </si>
  <si>
    <t>When one account both reads email and administers domain controllers, a routine phishing click delivers attacker code straight into a privileged context, collapsing the boundary that should contain it.</t>
  </si>
  <si>
    <t>Issue distinct admin accounts separate from each user's day-to-day identity, block those admin accounts from email and internet access, and enforce the separation through directory and access policy.</t>
  </si>
  <si>
    <t>Admins use one account for daily work and administration.</t>
  </si>
  <si>
    <t>Separate admin accounts exist for some staff by convention.</t>
  </si>
  <si>
    <t>Dedicated admin accounts are used inconsistently across teams.</t>
  </si>
  <si>
    <t>All privileged users hold dedicated admin accounts barred from email and web use.</t>
  </si>
  <si>
    <t>Separation is monitored for violations and enforced with periodic verification.</t>
  </si>
  <si>
    <t>AC-6(5), AC-6(2), IA-2 (Strong, asserted)</t>
  </si>
  <si>
    <t>A.8.2, A.5.15, A.8.5 (Strong, asserted)</t>
  </si>
  <si>
    <t>Directory and administrative account separation tooling; illustrative: tiered administration models, privileged access workstations, directory account policies. Category, not a product choice. Illustrative, not endorsements.</t>
  </si>
  <si>
    <t>PAM-05</t>
  </si>
  <si>
    <t>Privileged Session Isolation</t>
  </si>
  <si>
    <t>Brokers, isolates, or tunnels all privileged sessions through PAM infrastructure so admins never connect directly to targets, enabling monitoring, recording, and command restriction.</t>
  </si>
  <si>
    <t>All privileged sessions shall be brokered, isolated, or tunneled through secure PAM infrastructure to prevent direct access to target systems and enable monitoring, session recording, and command restriction.</t>
  </si>
  <si>
    <t>Direct admin connections leave no chokepoint; credentials land on endpoints, sessions go unrecorded, and an attacker who owns the workstation rides the connection straight to the target unobserved.</t>
  </si>
  <si>
    <t>Route privileged sessions through a session broker or proxy that isolates the target, prevents credential exposure on the client, and supports recording and command control.</t>
  </si>
  <si>
    <t>Admins connect directly to targets with no brokering.</t>
  </si>
  <si>
    <t>Some sessions are proxied on an exception basis.</t>
  </si>
  <si>
    <t>Session brokering covers part of the estate inconsistently.</t>
  </si>
  <si>
    <t>All privileged sessions are brokered or isolated through PAM infrastructure.</t>
  </si>
  <si>
    <t>Brokering coverage and bypass attempts are monitored and closed on a cadence.</t>
  </si>
  <si>
    <t>PR.AA-05, DE.CM, PR.PS (Strong, asserted)</t>
  </si>
  <si>
    <t>AC-17, AC-3, AC-6 (Strong, asserted)</t>
  </si>
  <si>
    <t>A.8.2, A.8.5, A.5.15 (Strong, asserted)</t>
  </si>
  <si>
    <t>CIS 5, CIS 6, CIS 12 (Partial, asserted)</t>
  </si>
  <si>
    <t>Privileged session brokering and proxy tooling; illustrative: PAM session managers, jump servers and bastion hosts, SSH/RDP proxy gateways. Category, not a product choice. Illustrative, not endorsements.</t>
  </si>
  <si>
    <t>PAM-06</t>
  </si>
  <si>
    <t>Just-In-Time Privileged Access</t>
  </si>
  <si>
    <t>Grants privileged access just in time and temporarily, with automated expiration, usage logging, and reapproval required for further access.</t>
  </si>
  <si>
    <t>The organization shall implement just-in-time (JIT) mechanisms for granting temporary privileged access, with automated expiration, usage logs, and reapproval requirements for subsequent access.</t>
  </si>
  <si>
    <t>Standing privilege sits idle and exploitable around the clock; just-in-time access shrinks that window so a stolen credential is useless outside a brief, approved interval.</t>
  </si>
  <si>
    <t>Implement JIT elevation that grants time-boxed privilege on request, expires it automatically, logs usage, and requires fresh approval for subsequent grants. See Privileged Access Request Workflow (PAM-07).</t>
  </si>
  <si>
    <t>All privileged access is standing and permanent.</t>
  </si>
  <si>
    <t>Temporary access is granted manually and removed by hand, if at all.</t>
  </si>
  <si>
    <t>JIT is used for some systems but expiration is inconsistent.</t>
  </si>
  <si>
    <t>JIT access with automated expiration and reapproval is standard for privileged grants.</t>
  </si>
  <si>
    <t>JIT usage and residual standing access are measured and reduced on a cadence.</t>
  </si>
  <si>
    <t>AC-6, AC-2(6), AC-2(5) (Strong, asserted)</t>
  </si>
  <si>
    <t>A.8.2, A.5.15, A.5.18 (Partial, asserted)</t>
  </si>
  <si>
    <t>Just-in-time access and elevation tooling; illustrative: JIT access brokers, time-bound role activation features, ephemeral credential issuers. Category, not a product choice. Illustrative, not endorsements.</t>
  </si>
  <si>
    <t>PAM-07</t>
  </si>
  <si>
    <t>Privileged Access Request Workflow</t>
  </si>
  <si>
    <t>Requires a formal request workflow for new or temporary privileged grants, capturing justification, owner approval, expiration, and reassessment criteria.</t>
  </si>
  <si>
    <t>A formal request workflow shall be required for all new or temporary privileged access grants, including justification, manager/system owner approval, expiration dates, and periodic reassessment criteria.</t>
  </si>
  <si>
    <t>Privilege granted by verbal ask or side channel leaves no record of why, who approved, or when it should end; entitlements accumulate with no basis anyone can later defend.</t>
  </si>
  <si>
    <t>Route all privileged access requests through a workflow that captures justification, manager or system-owner approval, an expiration date, and periodic reassessment terms.</t>
  </si>
  <si>
    <t>Privileged access is granted with no formal request or approval.</t>
  </si>
  <si>
    <t>Requests are handled by email or ticket without consistent fields.</t>
  </si>
  <si>
    <t>A workflow exists but justification or expiration is often missing.</t>
  </si>
  <si>
    <t>A formal workflow with justification, approval, and expiration governs all privileged grants.</t>
  </si>
  <si>
    <t>Workflow completeness and approval quality are audited and improved on a cadence.</t>
  </si>
  <si>
    <t>PR.AA-05, GV.PO (Strong, asserted)</t>
  </si>
  <si>
    <t>AC-2, AC-2(1), AC-6 (Strong, asserted)</t>
  </si>
  <si>
    <t>A.5.15, A.5.18, A.8.2 (Strong, asserted)</t>
  </si>
  <si>
    <t>Access request and approval workflow tooling; illustrative: IGA request workflows, ITSM ticketing with approval gates, access request portals. Category, not a product choice. Illustrative, not endorsements.</t>
  </si>
  <si>
    <t>PAM-08</t>
  </si>
  <si>
    <t>Privileged Credential Vaulting</t>
  </si>
  <si>
    <t>Stores privileged credentials, including root, service, and break-glass accounts, in an encrypted, access-controlled vault that logs access, rotates passwords, and enforces policy.</t>
  </si>
  <si>
    <t>Privileged credentials, including root, service, and break-glass accounts, shall be stored in an encrypted, access-controlled credential vault that supports access logging, password rotation, and policy enforcement.</t>
  </si>
  <si>
    <t>Privileged passwords in scripts, spreadsheets, or shared notes are trivially harvested and never rotated; a vault removes them from human hands and makes every retrieval logged and policy-bound.</t>
  </si>
  <si>
    <t>Vault privileged and service credentials in an encrypted store with access controls, retrieval logging, rotation, and policy enforcement; remove hardcoded and embedded secrets. See Credential and Secrets Management (CSM).</t>
  </si>
  <si>
    <t>Privileged credentials are stored in plaintext or shared informally.</t>
  </si>
  <si>
    <t>Some passwords are vaulted while others remain in scripts and files.</t>
  </si>
  <si>
    <t>A vault is in use but coverage of service and break-glass accounts is partial.</t>
  </si>
  <si>
    <t>Privileged, service, and break-glass credentials are vaulted with logging and policy enforcement.</t>
  </si>
  <si>
    <t>Vault coverage and unvaulted secrets are measured and remediated on a cadence.</t>
  </si>
  <si>
    <t>PR.AA-01, PR.DS-01, PR.AA-05 (Strong, asserted)</t>
  </si>
  <si>
    <t>IA-5, IA-5(7), SC-28 (Strong, asserted)</t>
  </si>
  <si>
    <t>A.5.17, A.8.24, A.8.2 (Strong, asserted)</t>
  </si>
  <si>
    <t>Privileged credential vaulting and secrets management tooling; illustrative: secrets managers (e.g., open-source vaults), enterprise password vaults, KMS-backed credential stores. Category, not a product choice. Illustrative, not endorsements.</t>
  </si>
  <si>
    <t>PAM-09</t>
  </si>
  <si>
    <t>Automated Password Rotation</t>
  </si>
  <si>
    <t>Rotates vault-managed privileged credentials automatically on schedule and immediately after any use, account change, or suspected compromise.</t>
  </si>
  <si>
    <t>Privileged credentials managed by the vault shall be rotated automatically on a scheduled basis and immediately following any use event, account change, or suspected compromise.</t>
  </si>
  <si>
    <t>A privileged password that never changes stays valid for a departed admin or a past attacker indefinitely; static credentials turn one exposure into permanent, undetected access.</t>
  </si>
  <si>
    <t>Configure the vault to rotate privileged credentials on a schedule and event-triggered by checkout, account change, or compromise indicators, verifying rotation succeeds on targets.</t>
  </si>
  <si>
    <t>Privileged passwords are static or changed manually and rarely.</t>
  </si>
  <si>
    <t>Rotation happens ad hoc after incidents or audits.</t>
  </si>
  <si>
    <t>Scheduled rotation exists but post-use and event triggers are missing.</t>
  </si>
  <si>
    <t>Automatic scheduled and event-driven rotation is standard for vaulted credentials.</t>
  </si>
  <si>
    <t>Rotation success and coverage are measured and rotation failures are resolved on a cadence.</t>
  </si>
  <si>
    <t>IA-5, IA-5(1), AC-2 (Strong, asserted)</t>
  </si>
  <si>
    <t>A.5.17, A.8.2, A.5.16 (Strong, asserted)</t>
  </si>
  <si>
    <t>Automated credential rotation tooling; illustrative: vault rotation engines, service-account password managers, secrets rotation automation. Category, not a product choice. Illustrative, not endorsements.</t>
  </si>
  <si>
    <t>PAM-10</t>
  </si>
  <si>
    <t>Command Filtering &amp; Restrictions</t>
  </si>
  <si>
    <t>Enforces command-level restrictions on privileged sessions based on role, environment, and system sensitivity to block misuse or accidental high-risk execution.</t>
  </si>
  <si>
    <t>The PAM solution shall enforce command-level restrictions on privileged sessions based on role, environment, and system sensitivity to prevent misuse or accidental execution of high-risk commands.</t>
  </si>
  <si>
    <t>An admin with a shell can run anything, including a destructive or unauthorized command by mistake or intent; command filtering bounds what even a legitimate privileged session may do.</t>
  </si>
  <si>
    <t>Define allow or deny command policies per role, environment, and sensitivity, and enforce them at the session broker so prohibited commands are blocked and logged.</t>
  </si>
  <si>
    <t>Privileged sessions have no command restrictions.</t>
  </si>
  <si>
    <t>A few dangerous commands are blocked informally on some systems.</t>
  </si>
  <si>
    <t>Command filtering exists on select systems without consistent policy.</t>
  </si>
  <si>
    <t>Command restrictions by role, environment, and sensitivity apply to privileged sessions.</t>
  </si>
  <si>
    <t>Filter policies are tuned against observed activity and reviewed on a cadence.</t>
  </si>
  <si>
    <t>PR.AA-05, PR.PS, DE.CM (Partial, asserted)</t>
  </si>
  <si>
    <t>AC-6(9), AC-3, CM-7 (Strong, asserted)</t>
  </si>
  <si>
    <t>A.8.2, A.8.18, A.8.19 (Partial, asserted)</t>
  </si>
  <si>
    <t>CIS 5, CIS 4 (Partial, asserted)</t>
  </si>
  <si>
    <t>Command control and privilege elevation policy tooling; illustrative: PAM command filtering, sudo policy managers, endpoint privilege management. Category, not a product choice. Illustrative, not endorsements.</t>
  </si>
  <si>
    <t>PAM-11</t>
  </si>
  <si>
    <t>Dual Control for High-Risk Access</t>
  </si>
  <si>
    <t>Requires dual control, two-person integrity, for access to sensitive systems or high-risk actions such as root on production databases or security configuration changes.</t>
  </si>
  <si>
    <t>The organization shall implement dual control (two-person integrity) for access to sensitive systems or actions deemed high-risk, such as root access to production databases or changes to security configurations.</t>
  </si>
  <si>
    <t>A single privileged actor can execute a catastrophic or malicious change unchecked; requiring a second authorized person removes the lone-insider path and forces collusion for abuse.</t>
  </si>
  <si>
    <t>Identify high-risk systems and actions and enforce dual authorization at the PAM layer so those operations cannot proceed without a second approver.</t>
  </si>
  <si>
    <t>High-risk privileged actions require only one person.</t>
  </si>
  <si>
    <t>Two-person practice applied informally for a few sensitive tasks.</t>
  </si>
  <si>
    <t>Dual control exists for some systems but is not consistently enforced.</t>
  </si>
  <si>
    <t>Dual control is enforced for defined high-risk systems and actions.</t>
  </si>
  <si>
    <t>Dual-control scope and enforcement are reviewed and adjusted on a cadence.</t>
  </si>
  <si>
    <t>PR.AA-05, GV.RR (Partial, asserted)</t>
  </si>
  <si>
    <t>AC-3(2), AC-5, AC-6 (Strong, asserted)</t>
  </si>
  <si>
    <t>A.5.3, A.8.2, A.5.15 (Partial, asserted)</t>
  </si>
  <si>
    <t>CIS 5 (Weak, asserted)</t>
  </si>
  <si>
    <t>Dual authorization and two-person control tooling; illustrative: PAM dual-approval workflows, quorum-based access approval, four-eyes change controls. Category, not a product choice. Illustrative, not endorsements.</t>
  </si>
  <si>
    <t>PAM-12</t>
  </si>
  <si>
    <t>Privileged Session Recording</t>
  </si>
  <si>
    <t>Records privileged sessions in full or in part, such as keystrokes or video, and stores recordings securely with integrity validation for forensics, compliance, and audit.</t>
  </si>
  <si>
    <t>Privileged sessions shall be recorded in full or in part (e.g., keystroke logging, video capture) for forensic investigation, compliance, and operational auditing. Recordings shall be stored securely with integrity validation.</t>
  </si>
  <si>
    <t>Without session recording an investigation after privileged misuse has nothing to reconstruct; unmonitored admin activity is deniable, and tampered logs leave the truth unrecoverable.</t>
  </si>
  <si>
    <t>Capture privileged sessions via keystroke or video recording through the session broker and store recordings in tamper-evident storage with integrity checks. See Privileged Session Isolation (PAM-05).</t>
  </si>
  <si>
    <t>Privileged sessions are not recorded.</t>
  </si>
  <si>
    <t>Some sessions are logged sporadically without secure storage.</t>
  </si>
  <si>
    <t>Recording covers part of the estate with limited integrity protection.</t>
  </si>
  <si>
    <t>Privileged sessions are recorded and stored securely with integrity validation.</t>
  </si>
  <si>
    <t>Recording coverage, retention, and integrity are audited on a cadence.</t>
  </si>
  <si>
    <t>DE.CM, PR.AA-05, PR.PS-04 (Strong, asserted)</t>
  </si>
  <si>
    <t>AU-14, AU-9, AC-6(9) (Strong, asserted)</t>
  </si>
  <si>
    <t>A.8.15, A.8.16, A.8.2 (Strong, asserted)</t>
  </si>
  <si>
    <t>CIS 8, CIS 5 (Partial, asserted)</t>
  </si>
  <si>
    <t>Privileged session recording and monitoring tooling; illustrative: PAM session recorders, keystroke and screen capture agents, tamper-evident log storage. Category, not a product choice. Illustrative, not endorsements.</t>
  </si>
  <si>
    <t>PAM-13</t>
  </si>
  <si>
    <t>Emergency Access Controls</t>
  </si>
  <si>
    <t>Tightly controls break-glass privileged access with real-time monitoring, mandatory post-use review, and automated revocation and alerting for immediate accountability.</t>
  </si>
  <si>
    <t>Emergency or “break-glass” privileged access shall be tightly controlled, monitored in real time, require post-use review, and include automated revocation and alerting mechanisms to ensure immediate accountability.</t>
  </si>
  <si>
    <t>Emergency accounts are the highest-privilege, least-watched credentials in the estate; if they are used quietly or left active after an emergency, they become a silent path to total compromise.</t>
  </si>
  <si>
    <t>Vault break-glass credentials, alert on any checkout, monitor use in real time, auto-revoke after use, and require documented post-use review of every activation.</t>
  </si>
  <si>
    <t>Break-glass accounts exist with no special controls or monitoring.</t>
  </si>
  <si>
    <t>Emergency access is watched informally when someone remembers.</t>
  </si>
  <si>
    <t>Controls exist but post-use review or auto-revocation is missing.</t>
  </si>
  <si>
    <t>Break-glass access is alerted, monitored, auto-revoked, and reviewed after each use.</t>
  </si>
  <si>
    <t>Every activation is analyzed and controls are tuned on a cadence.</t>
  </si>
  <si>
    <t>PR.AA-05, DE.CM, RS.MA (Partial, asserted)</t>
  </si>
  <si>
    <t>AC-6, AC-2(6), AU-6, IR-4 (Strong, asserted)</t>
  </si>
  <si>
    <t>A.8.2, A.5.15, A.8.16 (Partial, asserted)</t>
  </si>
  <si>
    <t>CIS 5, CIS 8 (Partial, asserted)</t>
  </si>
  <si>
    <t>Break-glass and emergency access management tooling; illustrative: vaulted break-glass workflows, emergency access alerting, automated revocation scripts. Category, not a product choice. Illustrative, not endorsements.</t>
  </si>
  <si>
    <t>PAM-14</t>
  </si>
  <si>
    <t>Third-Party Privileged Access Management</t>
  </si>
  <si>
    <t>Provisions privileged access for external vendors, contractors, and managed service providers through PAM infrastructure, time-bound, auditable, and restricted to necessary functions.</t>
  </si>
  <si>
    <t>Privileged access granted to external vendors, contractors, or managed service providers must be provisioned through PAM infrastructure, time-bound, auditable, and restricted to necessary functions only.</t>
  </si>
  <si>
    <t>Third parties with unmanaged privileged access extend the trust boundary to organizations you do not control; a vendor compromise then becomes your breach, as supply-chain incidents repeatedly show.</t>
  </si>
  <si>
    <t>Route all third-party privileged access through PAM with time-bound grants, session recording, least-function scoping, and full audit; disable access at engagement end. See Third-Party Risk where applicable.</t>
  </si>
  <si>
    <t>Vendors receive privileged access outside any PAM controls.</t>
  </si>
  <si>
    <t>Third-party access is time-limited only when someone tracks it manually.</t>
  </si>
  <si>
    <t>Vendor access uses PAM for some engagements but not consistently.</t>
  </si>
  <si>
    <t>All third-party privileged access is brokered, time-bound, scoped, and auditable.</t>
  </si>
  <si>
    <t>Vendor access is reviewed and reconciled against active engagements on a cadence.</t>
  </si>
  <si>
    <t>GV.SC, PR.AA-05, DE.CM (Partial, asserted)</t>
  </si>
  <si>
    <t>AC-2, AC-6, PS-7, SA-9 (Strong, asserted)</t>
  </si>
  <si>
    <t>A.5.19, A.5.20, A.8.2 (Strong, asserted)</t>
  </si>
  <si>
    <t>CIS 5, CIS 6, CIS 15 (Partial, asserted)</t>
  </si>
  <si>
    <t>Third-party and vendor privileged access tooling; illustrative: vendor PAM brokers, time-bound remote access gateways, third-party session recording. Category, not a product choice. Illustrative, not endorsements.</t>
  </si>
  <si>
    <t>PAM-15</t>
  </si>
  <si>
    <t>Privileged Access Review Cadence</t>
  </si>
  <si>
    <t>Reviews all privileged access assignments at least monthly, validating continued business need, role appropriateness, usage history, and policy adherence.</t>
  </si>
  <si>
    <t>The organization shall review all privileged access assignments at least monthly, validating continued business need, role appropriateness, usage history, and adherence to policy.</t>
  </si>
  <si>
    <t>Access granted for a past project or role lingers unquestioned; without recurring review, privileged entitlements only accumulate and the population of standing privilege drifts steadily out of control.</t>
  </si>
  <si>
    <t>Run a monthly recertification of privileged assignments checking business need, role fit, and usage, and revoke or adjust entitlements that fail review. See Privileged Access Review Cadence context.</t>
  </si>
  <si>
    <t>Privileged access is never systematically reviewed.</t>
  </si>
  <si>
    <t>Reviews happen occasionally or only during audits.</t>
  </si>
  <si>
    <t>Reviews occur but not monthly or without usage evidence.</t>
  </si>
  <si>
    <t>Monthly reviews validate need, role fit, and usage for all privileged access.</t>
  </si>
  <si>
    <t>Review outcomes and revocation rates are tracked and the process is refined on a cadence.</t>
  </si>
  <si>
    <t>PR.AA-05, GV.OV, ID.IM (Strong, asserted)</t>
  </si>
  <si>
    <t>AC-2, AC-2(3), AC-6(7) (Strong, asserted)</t>
  </si>
  <si>
    <t>A.5.18, A.8.2, A.5.15 (Strong, asserted)</t>
  </si>
  <si>
    <t>Access review and recertification tooling; illustrative: IGA access certification campaigns, entitlement review dashboards, periodic attestation workflows. Category, not a product choice. Illustrative, not endorsements.</t>
  </si>
  <si>
    <t>PAM-16</t>
  </si>
  <si>
    <t>Inheritance &amp; Role Creep Prevention</t>
  </si>
  <si>
    <t>Implements controls preventing privilege accumulation from role inheritance or organizational change, reviewing and removing prior access when users are promoted or reassigned.</t>
  </si>
  <si>
    <t>Controls shall be implemented to prevent privilege accumulation through role inheritance or organizational changes. Users promoted or reassigned shall have previous access reviewed and removed where no longer applicable.</t>
  </si>
  <si>
    <t>As people move through roles they keep old permissions on top of new ones; this role creep produces accounts with sweeping, unexamined privilege that violate least privilege and defeat separation of duties.</t>
  </si>
  <si>
    <t>Trigger access review on promotion, transfer, and reorganization, remove entitlements no longer justified, and constrain inheritance so roles do not silently aggregate privilege. See Least Privilege Enforcement for Admins (PAM-03).</t>
  </si>
  <si>
    <t>Access accumulates across roles with no removal on change.</t>
  </si>
  <si>
    <t>Old access is removed only when someone notices.</t>
  </si>
  <si>
    <t>Reassignment reviews happen for some moves inconsistently.</t>
  </si>
  <si>
    <t>Role changes trigger review and removal of no-longer-needed access.</t>
  </si>
  <si>
    <t>Privilege accumulation is measured across the population and driven down on a cadence.</t>
  </si>
  <si>
    <t>PR.AA-05, ID.IM (Strong, asserted)</t>
  </si>
  <si>
    <t>AC-2, AC-6, AC-5 (Strong, asserted)</t>
  </si>
  <si>
    <t>A.5.18, A.8.2, A.6.5 (Strong, asserted)</t>
  </si>
  <si>
    <t>Entitlement review and mover-process tooling; illustrative: IGA lifecycle automation, role mining and cleanup tools, joiner-mover-leaver workflows. Category, not a product choice. Illustrative, not endorsements.</t>
  </si>
  <si>
    <t>PAM-17</t>
  </si>
  <si>
    <t>Non-Repudiation of Privileged Actions</t>
  </si>
  <si>
    <t>Ensures non-repudiation by tying every administrative action to a uniquely attributable credential and disallowing anonymous or shared privileged accounts.</t>
  </si>
  <si>
    <t>Privileged access systems shall ensure non-repudiation by associating all administrative actions with uniquely attributable credentials, and by disallowing anonymous or shared use of privileged accounts.</t>
  </si>
  <si>
    <t>Shared root or admin accounts make it impossible to say who did what; an insider or attacker hides in the anonymity of a common login, and no action can be pinned to a person.</t>
  </si>
  <si>
    <t>Require individual named credentials for privileged use, eliminate shared logins, and bind actions to unique identities through the session broker and logs so every action is attributable.</t>
  </si>
  <si>
    <t>Privileged accounts are shared and actions are unattributable.</t>
  </si>
  <si>
    <t>Some individual attribution exists but shared admin logins persist.</t>
  </si>
  <si>
    <t>Named accounts are used for most access with some shared exceptions.</t>
  </si>
  <si>
    <t>All privileged actions are attributable to unique credentials with shared use disallowed.</t>
  </si>
  <si>
    <t>Attribution gaps are detected and eliminated on a cadence.</t>
  </si>
  <si>
    <t>PR.AA-01, PR.AA-05, DE.CM (Strong, asserted)</t>
  </si>
  <si>
    <t>AU-10, IA-2, AC-6(9), IA-4 (Strong, asserted)</t>
  </si>
  <si>
    <t>A.8.15, A.5.16, A.8.2 (Strong, asserted)</t>
  </si>
  <si>
    <t>CIS 5, CIS 6, CIS 8 (Partial, asserted)</t>
  </si>
  <si>
    <t>Individual attribution and non-repudiation tooling; illustrative: unique named credentialing, session-to-identity binding, signed audit logging. Category, not a product choice. Illustrative, not endorsements.</t>
  </si>
  <si>
    <t>PAM-18</t>
  </si>
  <si>
    <t>Cloud-Native Privileged Role Governance</t>
  </si>
  <si>
    <t>Implements governance for cloud-native privileged roles, enforcing least privilege, role scoping, and monitoring using native cloud mechanisms.</t>
  </si>
  <si>
    <t>The organization shall implement governance controls specific to cloud-native privileged roles, ensuring principle of least privilege, role scoping, and monitoring are enforced natively.</t>
  </si>
  <si>
    <t>Cloud IAM roles, service principals, and managed identities grant powerful, often over-broad access that traditional on-premises PAM does not see; unchecked cloud privilege is a leading path to cloud breaches.</t>
  </si>
  <si>
    <t>Govern cloud-native privileged roles with native least-privilege policies, scoped role definitions, permission analysis, and monitoring integrated with the cloud provider. See Cloud Security domain.</t>
  </si>
  <si>
    <t>Cloud-native privileged roles are ungoverned.</t>
  </si>
  <si>
    <t>Cloud roles are scoped case by case without policy.</t>
  </si>
  <si>
    <t>Some cloud accounts apply least privilege while others are broad.</t>
  </si>
  <si>
    <t>Cloud-native privileged roles are scoped, least-privileged, and monitored natively.</t>
  </si>
  <si>
    <t>Cloud entitlements are analyzed against usage and right-sized on a cadence.</t>
  </si>
  <si>
    <t>PR.AA-05, PR.AA-06, DE.CM (Partial, asserted)</t>
  </si>
  <si>
    <t>AC-6, AC-2, AC-3, AC-6(1) (Partial, asserted)</t>
  </si>
  <si>
    <t>A.8.2, A.5.23, A.5.15 (Partial, asserted)</t>
  </si>
  <si>
    <t>CIS 5, CIS 6, CIS 3 (Partial, asserted)</t>
  </si>
  <si>
    <t>Cloud privilege governance and CIEM tooling; illustrative: cloud infrastructure entitlement management, native IAM policy analyzers, cloud access monitoring. Category, not a product choice. Illustrative, not endorsements.</t>
  </si>
  <si>
    <t>PAM-19</t>
  </si>
  <si>
    <t>High-Risk Activity Alerting</t>
  </si>
  <si>
    <t>Configures real-time alerts for privileged actions or patterns indicating misuse, compromise, or insider threat, including escalation, lateral movement, and audit-setting changes.</t>
  </si>
  <si>
    <t>The organization shall configure real-time alerts for privileged actions or patterns indicative of misuse, compromise, or insider threat, including privilege escalation, lateral movement, and changes to audit settings.</t>
  </si>
  <si>
    <t>Privileged abuse that is only found in a monthly log review has already run its course; without real-time alerting on escalation, lateral movement, and log tampering, the attack completes before anyone reacts.</t>
  </si>
  <si>
    <t>Define detection rules for high-risk privileged patterns and stream them to alerting so escalation, lateral movement, and audit changes trigger immediate notification. See Threat Detection and Response.</t>
  </si>
  <si>
    <t>No alerting on privileged activity.</t>
  </si>
  <si>
    <t>Alerts exist for a few conditions set up ad hoc.</t>
  </si>
  <si>
    <t>Some high-risk patterns alert but coverage is uneven.</t>
  </si>
  <si>
    <t>Real-time alerts cover defined high-risk privileged patterns.</t>
  </si>
  <si>
    <t>Alert efficacy and false-positive rates are measured and tuned on a cadence.</t>
  </si>
  <si>
    <t>DE.CM, DE.AE, PR.AA-05 (Strong, asserted)</t>
  </si>
  <si>
    <t>AU-6, SI-4, AC-2(12), AU-6(8) (Strong, asserted)</t>
  </si>
  <si>
    <t>A.8.16, A.8.15, A.5.7 (Strong, asserted)</t>
  </si>
  <si>
    <t>CIS 8, CIS 13, CIS 5 (Partial, asserted)</t>
  </si>
  <si>
    <t>Privileged activity monitoring and alerting tooling; illustrative: SIEM correlation rules, UEBA analytics, PAM threat alerting. Category, not a product choice. Illustrative, not endorsements.</t>
  </si>
  <si>
    <t>PAM-20</t>
  </si>
  <si>
    <t>Privileged Access Termination Procedures</t>
  </si>
  <si>
    <t>Revokes privileged access immediately on termination, reassignment, or contract end, including account disabling, session termination, credential revocation, and vault group removal.</t>
  </si>
  <si>
    <t>Upon termination, reassignment, or contract conclusion, privileged access shall be revoked immediately, including account disabling, session termination, credential revocation, and removal from vault access groups.</t>
  </si>
  <si>
    <t>A departed admin or ended contractor who keeps privileged access is a live insider threat; delayed revocation leaves a fully empowered account in the hands of someone with no remaining reason to hold it.</t>
  </si>
  <si>
    <t>Tie privileged access revocation to HR and contract events so departure triggers immediate account disabling, active session termination, credential revocation, and removal from vault access groups. See Identity Lifecycle Management.</t>
  </si>
  <si>
    <t>Privileged access persists after departure until noticed.</t>
  </si>
  <si>
    <t>Revocation is manual and often delayed.</t>
  </si>
  <si>
    <t>Revocation is timely for some departures but sessions or vault groups are missed.</t>
  </si>
  <si>
    <t>Departure triggers immediate, complete privileged access revocation across accounts, sessions, and vault.</t>
  </si>
  <si>
    <t>Revocation timeliness and completeness are measured and gaps closed on a cadence.</t>
  </si>
  <si>
    <t>PR.AA-05, ID.IM, GV.RR (Strong, asserted)</t>
  </si>
  <si>
    <t>AC-2, AC-2(3), PS-4, PS-5 (Strong, asserted)</t>
  </si>
  <si>
    <t>A.5.18, A.6.5, A.8.2 (Strong, asserted)</t>
  </si>
  <si>
    <t>Deprovisioning and access termination tooling; illustrative: IGA leaver automation, HR-triggered account disabling, vault access-group revocation. Category, not a product choice. Illustrative, not endorsements.</t>
  </si>
  <si>
    <t>PAM-21</t>
  </si>
  <si>
    <t>Privileged Account Lifecycle Documentation</t>
  </si>
  <si>
    <t>Maintains a complete lifecycle record for each privileged account, covering creation, ownership, changes, usage, reviews, and decommissioning for audit and investigation.</t>
  </si>
  <si>
    <t>A complete lifecycle record of each privileged account, including creation, ownership, changes, usage logs, reviews, and decommissioning, shall be maintained for audit and investigation purposes.</t>
  </si>
  <si>
    <t>Without a lifecycle record, orphaned and forgotten privileged accounts survive unowned, and investigators cannot reconstruct who held an account or how it changed over time.</t>
  </si>
  <si>
    <t>Keep a durable lifecycle record per privileged account documenting creation, ownership, changes, usage logs, reviews, and decommissioning, retained for audit and investigation.</t>
  </si>
  <si>
    <t>No lifecycle records are kept for privileged accounts.</t>
  </si>
  <si>
    <t>Some account details are recorded informally and incompletely.</t>
  </si>
  <si>
    <t>Lifecycle records exist but are partial or inconsistently maintained.</t>
  </si>
  <si>
    <t>Each privileged account has a complete, maintained lifecycle record.</t>
  </si>
  <si>
    <t>Record completeness is audited and reconciled against live accounts on a cadence.</t>
  </si>
  <si>
    <t>ID.AM, PR.AA-05, ID.IM (Partial, asserted)</t>
  </si>
  <si>
    <t>AC-2, AU-2, CM-8 (Partial, asserted)</t>
  </si>
  <si>
    <t>A.5.9, A.8.2, A.8.15 (Partial, asserted)</t>
  </si>
  <si>
    <t>CIS 1, CIS 5, CIS 6 (Partial, asserted)</t>
  </si>
  <si>
    <t>Privileged account lifecycle recordkeeping tooling; illustrative: IGA account lifecycle tracking, CMDB account records, audit log retention systems. Category, not a product choice. Illustrative, not endorsements.</t>
  </si>
  <si>
    <t>Multi-Factor Authentication (MFA)</t>
  </si>
  <si>
    <t>MFA-01</t>
  </si>
  <si>
    <t>MFA Strategy &amp; Policy</t>
  </si>
  <si>
    <t>Establishes a documented MFA policy defining where MFA is enforced, which factors are approved, how fallback works, and which user populations are in scope.</t>
  </si>
  <si>
    <t>The organization shall develop, document, and maintain a multi-factor authentication (MFA) policy that defines enforcement criteria, approved factors, fallback procedures, and user populations subject to MFA requirements.</t>
  </si>
  <si>
    <t>Without a policy, MFA is applied unevenly and by preference; gaps go unnoticed, weak factors slip in, and there is no baseline to audit against.</t>
  </si>
  <si>
    <t>Write and maintain an MFA policy that names enforcement triggers, approved and prohibited factors, fallback and recovery rules, and the covered user groups; review it on a set cadence.</t>
  </si>
  <si>
    <t>No MFA policy exists.</t>
  </si>
  <si>
    <t>MFA is applied where individuals decide, with nothing written down.</t>
  </si>
  <si>
    <t>A basic policy exists but omits factors, fallback, or scoped populations.</t>
  </si>
  <si>
    <t>A documented MFA policy defines enforcement criteria, approved factors, fallback, and covered users.</t>
  </si>
  <si>
    <t>The policy is reviewed on a cadence and updated from coverage metrics and incident findings.</t>
  </si>
  <si>
    <t>PR.AA-01, GV.PO-01 (Strong, asserted)</t>
  </si>
  <si>
    <t>IA-1, IA-2 (Strong, asserted)</t>
  </si>
  <si>
    <t>A.5.15, A.8.5 (Strong, asserted)</t>
  </si>
  <si>
    <t>Identity policy and IAM governance tooling; illustrative: documented authentication policy aligned to NIST SP 800-63B, IdP policy configuration. Category, not a product choice. Illustrative, not endorsements.</t>
  </si>
  <si>
    <t>MFA-02</t>
  </si>
  <si>
    <t>Risk-Based MFA Enforcement</t>
  </si>
  <si>
    <t>Adjusts MFA challenges to risk, factoring user role, resource sensitivity, location, device posture, and time so higher-risk access faces stronger prompts.</t>
  </si>
  <si>
    <t>MFA shall be enforced based on risk level, including user role, sensitivity of the accessed resource, location, device context, and time of access. Systems must support risk-adaptive MFA triggers.</t>
  </si>
  <si>
    <t>Flat, all-or-nothing MFA either over-prompts low-risk access or under-protects high-risk sessions; anomalous logins pass with the same weak challenge as routine ones.</t>
  </si>
  <si>
    <t>Configure the IdP to score sign-in risk from role, resource, location, device, and time signals, and raise or step up factors when risk is elevated.</t>
  </si>
  <si>
    <t>MFA does not vary with risk, or is not enforced at all.</t>
  </si>
  <si>
    <t>Occasional manual tightening for specific users after concern is raised.</t>
  </si>
  <si>
    <t>Some risk signals drive prompts but coverage and rules are inconsistent.</t>
  </si>
  <si>
    <t>Risk-adaptive triggers on role, resource, location, device, and time are standard.</t>
  </si>
  <si>
    <t>Trigger accuracy and false-challenge rates are measured and tuned on a cadence.</t>
  </si>
  <si>
    <t>PR.AA-05, DE.CM-01 (Strong, asserted)</t>
  </si>
  <si>
    <t>IA-2, AC-2(12), IA-10 (Partial, asserted)</t>
  </si>
  <si>
    <t>CIS 6.5, CIS 6.7 (Partial, asserted)</t>
  </si>
  <si>
    <t>Risk-adaptive authentication tooling; illustrative: IdP conditional-access and risk-scoring engines, policy conditions on device and location signals. Category, not a product choice. Illustrative, not endorsements.</t>
  </si>
  <si>
    <t>MFA-03</t>
  </si>
  <si>
    <t>MFA for External Access</t>
  </si>
  <si>
    <t>Requires MFA for all access originating from external networks, including VPN, remote desktop, cloud platforms, and web applications, regardless of privilege.</t>
  </si>
  <si>
    <t>All access to organizational systems from external networks, including VPN, remote desktops, cloud platforms, and web applications, shall require MFA regardless of user privilege level.</t>
  </si>
  <si>
    <t>External access protected by a password alone is the primary path for credential-stuffing and phishing takeover; one reused password becomes a foothold from anywhere.</t>
  </si>
  <si>
    <t>Enforce MFA at every external entry point (VPN, RDP gateway, cloud console, public web apps) with no privilege-based exemption; block legacy protocols that bypass it.</t>
  </si>
  <si>
    <t>External access is reachable with a password alone.</t>
  </si>
  <si>
    <t>MFA covers some external entry points but not others.</t>
  </si>
  <si>
    <t>MFA is required for most external access with known exceptions.</t>
  </si>
  <si>
    <t>MFA is enforced on all external access paths regardless of privilege.</t>
  </si>
  <si>
    <t>External-access MFA coverage is measured, and bypass paths are hunted and closed on a cadence.</t>
  </si>
  <si>
    <t>PR.AA-03, PR.AA-05 (Strong, asserted)</t>
  </si>
  <si>
    <t>IA-2(1), IA-2(2), AC-17(2) (Strong, asserted)</t>
  </si>
  <si>
    <t>A.8.5, A.6.7 (Strong, asserted)</t>
  </si>
  <si>
    <t>CIS 6.3, CIS 6.4 (Strong, asserted)</t>
  </si>
  <si>
    <t>Remote-access MFA enforcement tooling; illustrative: VPN and RDP gateways integrated with an IdP, cloud console MFA, reverse proxy with MFA. Category, not a product choice. Illustrative, not endorsements.</t>
  </si>
  <si>
    <t>MFA-04</t>
  </si>
  <si>
    <t>MFA for Administrative Access</t>
  </si>
  <si>
    <t>Requires MFA on every login for privileged and administrative accounts, covering break-glass, cloud console, and local root-level access, on any network.</t>
  </si>
  <si>
    <t>All privileged and administrative accounts must use MFA for every login session, regardless of network location, including break-glass, cloud console, and local root-level access.</t>
  </si>
  <si>
    <t>A compromised admin credential without MFA grants full control of the environment; internal or on-network admin logins are a common blind spot attackers exploit after initial access.</t>
  </si>
  <si>
    <t>Enforce MFA on all privileged logins including local root, break-glass, and cloud admin consoles, on internal networks too; prefer phishing-resistant factors. See Privileged Access Management (PAM).</t>
  </si>
  <si>
    <t>Privileged accounts log in without MFA.</t>
  </si>
  <si>
    <t>MFA covers some admin accounts, often only for remote sessions.</t>
  </si>
  <si>
    <t>MFA on admin access is broad but excludes local, break-glass, or on-network logins.</t>
  </si>
  <si>
    <t>MFA is required for every privileged login regardless of network or access path.</t>
  </si>
  <si>
    <t>Privileged MFA coverage and break-glass use are monitored and reviewed on a cadence.</t>
  </si>
  <si>
    <t>IA-2(1), AC-6(2) (Strong, asserted)</t>
  </si>
  <si>
    <t>A.8.2, A.8.5 (Strong, asserted)</t>
  </si>
  <si>
    <t>CIS 5.6, CIS 6.5 (Strong, asserted)</t>
  </si>
  <si>
    <t>Privileged-access MFA tooling; illustrative: phishing-resistant FIDO2 authenticators for admins, cloud console MFA enforcement, PAM-brokered sessions. Category, not a product choice. Illustrative, not endorsements.</t>
  </si>
  <si>
    <t>MFA-05</t>
  </si>
  <si>
    <t>MFA Factor Diversity</t>
  </si>
  <si>
    <t>Requires authentication to combine at least two distinct factor categories (knowledge, possession, inherence), barring two factors of the same type without documented compensating controls.</t>
  </si>
  <si>
    <t>Authentication mechanisms must be based on at least two distinct factor types (knowledge, possession, inherence). Use of two factors from the same category shall not be permitted unless compensating controls are in place and documented.</t>
  </si>
  <si>
    <t>Two factors from one category (two passwords, two knowledge answers) share a failure mode and do not deliver true multi-factor assurance; a single class of attack defeats both.</t>
  </si>
  <si>
    <t>Configure authentication to require factors from two different categories and reject same-category combinations; document any exception with compensating controls.</t>
  </si>
  <si>
    <t>Single-factor authentication, or same-category factors accepted as MFA.</t>
  </si>
  <si>
    <t>Factor diversity is enforced for some systems by chance of configuration.</t>
  </si>
  <si>
    <t>Most systems require two categories but exceptions are undocumented.</t>
  </si>
  <si>
    <t>Two distinct factor categories are required, with same-category use barred absent documented compensation.</t>
  </si>
  <si>
    <t>Factor-category compliance is measured and exceptions are reviewed on a cadence.</t>
  </si>
  <si>
    <t>PR.AA-03 (Strong, asserted)</t>
  </si>
  <si>
    <t>IA-2(1), IA-2(2) (Strong, asserted)</t>
  </si>
  <si>
    <t>A.8.5 (Strong, asserted)</t>
  </si>
  <si>
    <t>CIS 6.5 (Partial, asserted)</t>
  </si>
  <si>
    <t>Multi-category authentication tooling; illustrative: possession factors (FIDO2, TOTP) paired with knowledge or inherence, authenticator policy enforcement. Category, not a product choice. Illustrative, not endorsements.</t>
  </si>
  <si>
    <t>MFA-06</t>
  </si>
  <si>
    <t>Approved MFA Technologies</t>
  </si>
  <si>
    <t>Maintains a list of approved MFA technologies and prohibits deprecated or insecure methods such as SMS or email OTP unless explicitly approved for a documented limitation.</t>
  </si>
  <si>
    <t>The organization shall maintain a list of approved MFA technologies (e.g., FIDO2 tokens, TOTP apps, smart cards, biometrics) and shall prohibit use of deprecated or insecure methods such as SMS or email-based OTP unless required by system limitations and explicitly approved.</t>
  </si>
  <si>
    <t>SMS and email OTP are defeatable by SIM swap, interception, and account takeover; allowing them by default undermines the assurance MFA is meant to provide.</t>
  </si>
  <si>
    <t>Publish an approved-technology list favoring phishing-resistant factors (FIDO2, smart cards), prohibit SMS and email OTP by default, and require documented approval for any exception.</t>
  </si>
  <si>
    <t>Any MFA method is accepted, including SMS and email OTP.</t>
  </si>
  <si>
    <t>Preferences exist informally but weak methods remain in wide use.</t>
  </si>
  <si>
    <t>An approved list exists but deprecated methods persist without tracking.</t>
  </si>
  <si>
    <t>Approved technologies are defined and insecure methods are prohibited except by documented exception.</t>
  </si>
  <si>
    <t>Method usage is inventoried and weak-factor exceptions are driven down on a cadence.</t>
  </si>
  <si>
    <t>IA-2(1), IA-5, IA-5(2) (Strong, asserted)</t>
  </si>
  <si>
    <t>A.8.5, A.5.17 (Strong, asserted)</t>
  </si>
  <si>
    <t>Authenticator standards and inventory tooling; illustrative: FIDO2/WebAuthn authenticators, PIV/smart cards, authenticator assurance levels per NIST SP 800-63B. Category, not a product choice. Illustrative, not endorsements.</t>
  </si>
  <si>
    <t>MFA-07</t>
  </si>
  <si>
    <t>MFA Registration Process</t>
  </si>
  <si>
    <t>Gates MFA registration for new users behind identity verification, logging, and administrative oversight, confirming possession of enrolled factors over a secure channel.</t>
  </si>
  <si>
    <t>MFA registration for new users shall be subject to identity verification, system logging, and administrative oversight. MFA setup processes must verify possession of enrolled factors through a secure channel.</t>
  </si>
  <si>
    <t>An unverified enrollment lets an attacker bind their own factor to a victim's account, turning MFA into a lock they control; weak registration undoes every downstream control.</t>
  </si>
  <si>
    <t>Verify identity before enrollment, confirm factor possession through a secure channel, log every registration, and require administrative oversight for higher-assurance accounts.</t>
  </si>
  <si>
    <t>Users self-enroll factors with no identity check or logging.</t>
  </si>
  <si>
    <t>Some verification happens ad hoc at enrollment.</t>
  </si>
  <si>
    <t>Registration is verified for some populations without consistent logging.</t>
  </si>
  <si>
    <t>Enrollment requires identity verification, secure possession proof, logging, and oversight.</t>
  </si>
  <si>
    <t>Registration integrity is monitored and the process is reviewed against enrollment fraud on a cadence.</t>
  </si>
  <si>
    <t>PR.AA-01 (Strong, asserted)</t>
  </si>
  <si>
    <t>IA-5, IA-12, IA-4 (Strong, asserted)</t>
  </si>
  <si>
    <t>A.5.16, A.5.17 (Strong, asserted)</t>
  </si>
  <si>
    <t>Identity proofing and enrollment tooling; illustrative: IdP enrollment workflows with verification, secure-channel possession checks, identity proofing per NIST SP 800-63A. Category, not a product choice. Illustrative, not endorsements.</t>
  </si>
  <si>
    <t>MFA-08</t>
  </si>
  <si>
    <t>MFA Enrollment Limitations</t>
  </si>
  <si>
    <t>Restricts users from enrolling multiple MFA methods without business justification and requires each method to be uniquely identifiable and traceable to the user.</t>
  </si>
  <si>
    <t>Users shall not be permitted to enroll multiple MFA methods without business justification. Each method must be uniquely identifiable and traceable to the user.</t>
  </si>
  <si>
    <t>Unbounded self-enrollment lets an attacker quietly add a backup factor after a takeover, keeping persistent access; untraceable methods break accountability and revocation.</t>
  </si>
  <si>
    <t>Require justification and approval to add additional factors, and record each enrolled method with a unique identifier tied to the user for audit and revocation.</t>
  </si>
  <si>
    <t>Users add unlimited MFA methods with no justification or tracking.</t>
  </si>
  <si>
    <t>Additional enrollments are questioned only occasionally.</t>
  </si>
  <si>
    <t>Enrollment limits exist for some users but traceability is incomplete.</t>
  </si>
  <si>
    <t>Extra methods require justification and every method is uniquely traceable to the user.</t>
  </si>
  <si>
    <t>Enrolled-method inventories are reviewed and anomalous additions are investigated on a cadence.</t>
  </si>
  <si>
    <t>IA-5, IA-4 (Partial, asserted)</t>
  </si>
  <si>
    <t>Authenticator lifecycle tooling; illustrative: IdP enrolled-authenticator registries with unique device identifiers, enrollment approval workflows. Category, not a product choice. Illustrative, not endorsements.</t>
  </si>
  <si>
    <t>MFA-09</t>
  </si>
  <si>
    <t>MFA Factor Expiration &amp; Review</t>
  </si>
  <si>
    <t>Defines expiration periods for time-limited MFA factors such as certificates and physical tokens, requiring periodic review and renewal of registered devices or methods.</t>
  </si>
  <si>
    <t>The organization shall define expiration periods for certain MFA factors (e.g., certificates, physical tokens), requiring periodic review and renewal of registered devices or methods.</t>
  </si>
  <si>
    <t>Factors that never expire or are never reviewed accumulate as stale, lost, or orphaned authenticators an attacker can revive; expired certificates also cause silent access failures.</t>
  </si>
  <si>
    <t>Set expiration and renewal periods for certificates and hardware tokens, and review registered factors periodically to renew active ones and retire unused ones.</t>
  </si>
  <si>
    <t>MFA factors never expire and are never reviewed.</t>
  </si>
  <si>
    <t>Renewal happens only when a factor visibly fails.</t>
  </si>
  <si>
    <t>Some factor types have expiration but review is irregular.</t>
  </si>
  <si>
    <t>Expiration periods are defined and registered factors are reviewed and renewed on schedule.</t>
  </si>
  <si>
    <t>Factor age and dormancy are tracked and stale authenticators are pruned on a cadence.</t>
  </si>
  <si>
    <t>IA-5, IA-5(2) (Strong, asserted)</t>
  </si>
  <si>
    <t>A.5.17, A.5.18 (Partial, asserted)</t>
  </si>
  <si>
    <t>Authenticator and certificate lifecycle tooling; illustrative: certificate management with defined validity, hardware-token registries with renewal, periodic access-factor review. Category, not a product choice. Illustrative, not endorsements.</t>
  </si>
  <si>
    <t>MFA-10</t>
  </si>
  <si>
    <t>Secure Storage of MFA Secrets</t>
  </si>
  <si>
    <t>Requires MFA secrets such as TOTP seeds and private keys to be stored in cryptographically protected, access-controlled environments with separation of duties.</t>
  </si>
  <si>
    <t>Secrets used in the generation or validation of MFA (e.g., TOTP seeds, private keys) shall be stored in cryptographically protected, access-controlled environments with appropriate separation of duties.</t>
  </si>
  <si>
    <t>If TOTP seeds or private keys are stored in the clear or with broad access, one database or repository leak lets an attacker mint valid second factors for every user at scale.</t>
  </si>
  <si>
    <t>Store MFA secrets encrypted in a key vault or HSM with least-privilege access and separation of duties, and keep them out of application code and backups. See Credential and Secrets Management (CSM).</t>
  </si>
  <si>
    <t>MFA secrets are stored in plaintext or with broad access.</t>
  </si>
  <si>
    <t>Some secrets are protected but handling is inconsistent.</t>
  </si>
  <si>
    <t>Encryption and access control exist but separation of duties is partial.</t>
  </si>
  <si>
    <t>MFA secrets are cryptographically protected, access-controlled, and duty-separated.</t>
  </si>
  <si>
    <t>Secret access is logged, reviewed, and protection is validated on a cadence.</t>
  </si>
  <si>
    <t>PR.AA-01, PR.DS-01 (Strong, asserted)</t>
  </si>
  <si>
    <t>IA-5(6), SC-12, SC-28 (Strong, asserted)</t>
  </si>
  <si>
    <t>A.5.17, A.8.24 (Strong, asserted)</t>
  </si>
  <si>
    <t>CIS 3.11 (Partial, asserted)</t>
  </si>
  <si>
    <t>Secrets and key protection tooling; illustrative: hardware security modules, open-source secrets vaults, HSM-backed key storage. Category, not a product choice. Illustrative, not endorsements.</t>
  </si>
  <si>
    <t>MFA-11</t>
  </si>
  <si>
    <t>Offline MFA Considerations</t>
  </si>
  <si>
    <t>Provides secure, time-bound MFA for situations where systems must be accessed offline, using cached one-time codes or hardware authenticators with audit logging.</t>
  </si>
  <si>
    <t>Where offline access to systems is required, the organization shall implement mechanisms for secure, time-bound use of MFA such as cached one-time codes or hardware-based authenticators with audit logging.</t>
  </si>
  <si>
    <t>Offline systems often fall back to a password or a shared code because network-dependent MFA is unavailable; that gap becomes the soft entry point for physically or locally present attackers.</t>
  </si>
  <si>
    <t>Use hardware authenticators or pre-provisioned time-bound one-time codes for offline access, bound to a short validity window and logged for later audit.</t>
  </si>
  <si>
    <t>Offline access bypasses MFA entirely.</t>
  </si>
  <si>
    <t>Offline cases are handled with shared codes or improvised workarounds.</t>
  </si>
  <si>
    <t>Some offline MFA exists but validity windows and logging are inconsistent.</t>
  </si>
  <si>
    <t>Offline access uses time-bound codes or hardware authenticators with audit logging.</t>
  </si>
  <si>
    <t>Offline authentication events are reconciled and the mechanism is reviewed on a cadence.</t>
  </si>
  <si>
    <t>PR.AA-03 (Partial, asserted)</t>
  </si>
  <si>
    <t>IA-2, IA-5 (Weak, asserted)</t>
  </si>
  <si>
    <t>A.8.5 (Weak, asserted)</t>
  </si>
  <si>
    <t>Offline authentication tooling; illustrative: hardware OTP tokens, offline-capable FIDO2 authenticators, pre-provisioned time-bound backup codes. Category, not a product choice. Illustrative, not endorsements.</t>
  </si>
  <si>
    <t>MFA-12</t>
  </si>
  <si>
    <t>MFA Fallback &amp; Recovery Procedures</t>
  </si>
  <si>
    <t>Provides secure recovery for lost or unavailable factors, requiring secondary identity verification and logging of recovery events for audit review.</t>
  </si>
  <si>
    <t>The organization shall implement secure recovery procedures for lost or unavailable factors, requiring secondary identity verification and logging of recovery events for audit review.</t>
  </si>
  <si>
    <t>A weak recovery path is the easiest way around MFA; help-desk social engineering or self-service reset with lax checks lets an attacker re-enroll and take over an account entirely.</t>
  </si>
  <si>
    <t>Require strong secondary identity verification for factor recovery, avoid knowledge-only resets, and log every recovery event for audit; alert on anomalous recovery activity.</t>
  </si>
  <si>
    <t>Lost factors are reset with little or no verification.</t>
  </si>
  <si>
    <t>Recovery is handled case by case at the help desk without a set standard.</t>
  </si>
  <si>
    <t>A recovery process exists but verification strength and logging vary.</t>
  </si>
  <si>
    <t>Recovery requires strong secondary verification and every event is logged for review.</t>
  </si>
  <si>
    <t>Recovery patterns are monitored for abuse and the process is tested against social engineering on a cadence.</t>
  </si>
  <si>
    <t>IA-5, IA-12 (Partial, asserted)</t>
  </si>
  <si>
    <t>A.5.17 (Strong, asserted)</t>
  </si>
  <si>
    <t>Account recovery and identity verification tooling; illustrative: IdP self-service recovery with step-up verification, help-desk verification workflows, recovery event logging. Category, not a product choice. Illustrative, not endorsements.</t>
  </si>
  <si>
    <t>MFA-13</t>
  </si>
  <si>
    <t>MFA Challenge Logging</t>
  </si>
  <si>
    <t>Logs every MFA challenge and response, successful and failed, with timestamp, user, source IP, factor used, and device metadata, and protects and monitors those logs.</t>
  </si>
  <si>
    <t>Each MFA challenge and response attempt (successful and failed) shall be logged with timestamp, user, source IP, factor used, and device metadata. These logs shall be protected and monitored.</t>
  </si>
  <si>
    <t>Without MFA challenge logs, push-bombing, brute force against second factors, and account takeover go undetected and cannot be reconstructed after the fact.</t>
  </si>
  <si>
    <t>Emit structured logs for every MFA attempt with the required fields, forward them to protected, tamper-resistant storage, and monitor for failure spikes and anomalous patterns. See Logging and Monitoring.</t>
  </si>
  <si>
    <t>MFA attempts are not logged.</t>
  </si>
  <si>
    <t>Some MFA events are logged but fields and coverage are inconsistent.</t>
  </si>
  <si>
    <t>Logging is broad but not centrally protected or monitored.</t>
  </si>
  <si>
    <t>All MFA attempts are logged with required fields, protected, and monitored.</t>
  </si>
  <si>
    <t>MFA log completeness and alert efficacy are reviewed and tuned on a cadence.</t>
  </si>
  <si>
    <t>DE.CM-01, PR.PS-04 (Strong, asserted)</t>
  </si>
  <si>
    <t>AU-2, AU-3, AU-6 (Strong, asserted)</t>
  </si>
  <si>
    <t>CIS 8.5, CIS 8.11 (Strong, asserted)</t>
  </si>
  <si>
    <t>Authentication logging and monitoring tooling; illustrative: IdP audit-log export to a SIEM, structured authentication event logging, alerting on MFA failure patterns. Category, not a product choice. Illustrative, not endorsements.</t>
  </si>
  <si>
    <t>MFA-14</t>
  </si>
  <si>
    <t>Device Binding for MFA</t>
  </si>
  <si>
    <t>Supports and enforces device binding where feasible, tying an MFA factor to a specific endpoint so it cannot be reused on an unauthorized system.</t>
  </si>
  <si>
    <t>Where feasible, MFA systems shall support and enforce device binding (e.g., hardware tokens, biometrics tied to a specific endpoint) to prevent reuse on unauthorized systems.</t>
  </si>
  <si>
    <t>A factor not bound to a device, such as an exportable TOTP seed or a phishable code, can be replayed from attacker-controlled hardware; binding blocks credential relay and reuse.</t>
  </si>
  <si>
    <t>Prefer hardware-bound authenticators (FIDO2, platform TPM, device certificates) that keep keys non-exportable and tied to the endpoint, and enforce binding checks at authentication.</t>
  </si>
  <si>
    <t>Factors are portable and can be used from any device.</t>
  </si>
  <si>
    <t>Device binding exists for a few authenticators by default, not by design.</t>
  </si>
  <si>
    <t>Binding is used for some systems but not enforced consistently.</t>
  </si>
  <si>
    <t>Device-bound authenticators are standard where feasible and enforced at login.</t>
  </si>
  <si>
    <t>Binding coverage is measured and unbound-factor exceptions are reduced on a cadence.</t>
  </si>
  <si>
    <t>IA-2, IA-3, IA-5 (Partial, asserted)</t>
  </si>
  <si>
    <t>A.8.5, A.5.16 (Partial, asserted)</t>
  </si>
  <si>
    <t>CIS 6.5 (Weak, asserted)</t>
  </si>
  <si>
    <t>Device-bound authentication tooling; illustrative: FIDO2/WebAuthn with hardware-backed keys, TPM-backed device certificates, platform authenticators. Category, not a product choice. Illustrative, not endorsements.</t>
  </si>
  <si>
    <t>MFA-15</t>
  </si>
  <si>
    <t>Third-Party MFA Integration</t>
  </si>
  <si>
    <t>Verifies that third-party identity or authentication providers actually enforce MFA, through contracts, configuration audits, and test assertions meeting or exceeding organizational requirements.</t>
  </si>
  <si>
    <t>When using third-party identity or authentication providers, MFA enforcement shall be verified through contracts, configuration audits, and test assertions. External MFA implementations must meet or exceed organizational requirements.</t>
  </si>
  <si>
    <t>Assuming an external provider enforces MFA without checking leaves a silent gap; a misconfigured or downgraded third-party flow lets access through with a single factor and no one notices.</t>
  </si>
  <si>
    <t>Bind MFA requirements into provider contracts, audit their configuration, and run periodic test assertions confirming MFA is enforced at the required assurance level. See Third-Party Risk Management (TPRM).</t>
  </si>
  <si>
    <t>Third-party MFA is assumed and never verified.</t>
  </si>
  <si>
    <t>Verification happens once at onboarding, if at all.</t>
  </si>
  <si>
    <t>Some providers are checked but without contracts or repeatable tests.</t>
  </si>
  <si>
    <t>Provider MFA is verified through contracts, config audits, and test assertions.</t>
  </si>
  <si>
    <t>Provider MFA posture is re-tested and reconciled against requirements on a cadence.</t>
  </si>
  <si>
    <t>GV.SC-07, PR.AA-03 (Strong, asserted)</t>
  </si>
  <si>
    <t>SA-9, IA-2, PS-7 (Partial, asserted)</t>
  </si>
  <si>
    <t>A.5.19, A.5.20, A.8.5 (Strong, asserted)</t>
  </si>
  <si>
    <t>Third-party assurance and configuration audit tooling; illustrative: contractual MFA requirements, IdP federation configuration reviews, automated authentication assertion tests. Category, not a product choice. Illustrative, not endorsements.</t>
  </si>
  <si>
    <t>MFA-16</t>
  </si>
  <si>
    <t>Biometric MFA Security</t>
  </si>
  <si>
    <t>Requires biometric MFA to be stored, encrypted, and processed locally within a secure enclave, never transmitted to or held in a centralized database.</t>
  </si>
  <si>
    <t>Biometric MFA methods must be locally stored, encrypted, and processed within a secure enclave or equivalent architecture. Biometric data must never be transmitted or stored in centralized databases.</t>
  </si>
  <si>
    <t>Centralized biometric templates are irrevocable if breached; a user can change a password but not a fingerprint, so a leaked template is a permanent compromise of that factor.</t>
  </si>
  <si>
    <t>Use on-device biometric matching within a secure enclave or TPM where the template never leaves the endpoint, and confirm no biometric data is centralized or transmitted.</t>
  </si>
  <si>
    <t>Biometric data is centralized or transmitted without protection.</t>
  </si>
  <si>
    <t>Some biometric use is local but architecture is not verified.</t>
  </si>
  <si>
    <t>Local processing is common but encryption or enclave use is inconsistent.</t>
  </si>
  <si>
    <t>Biometrics are locally stored, encrypted, and processed in a secure enclave, never centralized.</t>
  </si>
  <si>
    <t>Biometric handling is audited against the no-centralization rule on a cadence.</t>
  </si>
  <si>
    <t>PR.AA-03, PR.DS-01 (Strong, asserted)</t>
  </si>
  <si>
    <t>IA-2, IA-5, SC-28 (Partial, asserted)</t>
  </si>
  <si>
    <t>A.8.5, A.8.24 (Partial, asserted)</t>
  </si>
  <si>
    <t>On-device biometric authentication tooling; illustrative: secure-enclave and TPM-backed biometric matching, platform biometric APIs that keep templates local. Category, not a product choice. Illustrative, not endorsements.</t>
  </si>
  <si>
    <t>MFA-17</t>
  </si>
  <si>
    <t>MFA for Federated Logins</t>
  </si>
  <si>
    <t>Requires federated authentication to enforce MFA before releasing an assertion, and verifies that external IdPs enforce MFA in line with internal policy.</t>
  </si>
  <si>
    <t>Federated authentication methods must enforce MFA before releasing authentication assertions. The organization must verify that external IdPs enforce MFA in alignment with internal policies.</t>
  </si>
  <si>
    <t>If a relying party trusts an assertion without confirming the IdP enforced MFA, an attacker who defeats single-factor at the IdP inherits authenticated access to every federated application downstream.</t>
  </si>
  <si>
    <t>Require and validate an MFA claim (such as an authentication-context or AMR value) in federated assertions, and confirm external IdPs enforce MFA at the required level. See Federated Identity.</t>
  </si>
  <si>
    <t>Federated logins are trusted with no MFA verification.</t>
  </si>
  <si>
    <t>MFA at the IdP is assumed without checking the assertion.</t>
  </si>
  <si>
    <t>Some federations verify MFA claims but coverage is inconsistent.</t>
  </si>
  <si>
    <t>Federated flows require and validate an MFA claim before releasing assertions.</t>
  </si>
  <si>
    <t>IdP MFA enforcement is re-verified and assertion policies are reviewed on a cadence.</t>
  </si>
  <si>
    <t>IA-8, IA-2, SA-9 (Partial, asserted)</t>
  </si>
  <si>
    <t>Federation and assertion validation tooling; illustrative: SAML/OIDC authentication-context and AMR claim enforcement, IdP federation policy checks. Category, not a product choice. Illustrative, not endorsements.</t>
  </si>
  <si>
    <t>MFA-18</t>
  </si>
  <si>
    <t>Time Synchronization for TOTP</t>
  </si>
  <si>
    <t>Requires systems supporting TOTP to keep accurate, synchronized clocks using authenticated NTP sources so time-based codes validate reliably.</t>
  </si>
  <si>
    <t>All systems supporting Time-Based One-Time Passwords (TOTP) must maintain accurate and synchronized system clocks using authenticated NTP sources to ensure reliable MFA validation.</t>
  </si>
  <si>
    <t>Clock drift makes valid TOTP codes fail or forces wide acceptance windows that weaken the factor; unauthenticated time sources can be spoofed to manipulate validation.</t>
  </si>
  <si>
    <t>Synchronize TOTP-validating systems to authenticated NTP sources, keep drift within a tight tolerance, and monitor time offset across the fleet.</t>
  </si>
  <si>
    <t>System clocks are unmanaged and TOTP validation is unreliable.</t>
  </si>
  <si>
    <t>Time sync exists but sources are unauthenticated or inconsistent.</t>
  </si>
  <si>
    <t>Most systems sync to NTP but drift is not monitored.</t>
  </si>
  <si>
    <t>TOTP systems sync to authenticated NTP with controlled drift tolerance.</t>
  </si>
  <si>
    <t>Clock offset is monitored fleet-wide and sync health is reviewed on a cadence.</t>
  </si>
  <si>
    <t>PR.PS-01 (Partial, asserted)</t>
  </si>
  <si>
    <t>AU-8, SC-45 (Strong, asserted)</t>
  </si>
  <si>
    <t>A.8.17 (Strong, asserted)</t>
  </si>
  <si>
    <t>CIS 8.4 (Strong, asserted)</t>
  </si>
  <si>
    <t>Time synchronization tooling; illustrative: authenticated NTP (NTS) sources, hardened internal time servers, clock-offset monitoring. Category, not a product choice. Illustrative, not endorsements.</t>
  </si>
  <si>
    <t>MFA-19</t>
  </si>
  <si>
    <t>MFA Usability &amp; Accessibility</t>
  </si>
  <si>
    <t>Requires MFA to accommodate users with disabilities, limited device access, or connectivity constraints by offering alternative methods of equivalent security assurance.</t>
  </si>
  <si>
    <t>MFA methods must account for users with disabilities, limited device access, or connectivity constraints. The organization shall provide alternative methods that maintain equivalent security assurance.</t>
  </si>
  <si>
    <t>If the only MFA option excludes some users, they are pushed toward insecure exceptions or blocked from work; accessibility gaps become both a compliance liability and a security-bypass pressure.</t>
  </si>
  <si>
    <t>Offer multiple accessible MFA options (hardware tokens, biometrics, non-visual flows) that meet the same assurance level, and validate them against accessibility requirements.</t>
  </si>
  <si>
    <t>Only one MFA method is available with no accessibility accommodation.</t>
  </si>
  <si>
    <t>Alternatives are arranged case by case when someone cannot use the default.</t>
  </si>
  <si>
    <t>Accessible options exist for some users but assurance equivalence is unclear.</t>
  </si>
  <si>
    <t>Accessible alternatives of equivalent assurance are offered across user needs.</t>
  </si>
  <si>
    <t>Accessibility and assurance parity are reviewed with user feedback on a cadence.</t>
  </si>
  <si>
    <t>PR.AA-03 (Weak, asserted)</t>
  </si>
  <si>
    <t>IA-2 (Weak, asserted)</t>
  </si>
  <si>
    <t>Accessible authentication tooling; illustrative: multiple authenticator options (hardware tokens, platform biometrics), authentication flows tested against WCAG. Category, not a product choice. Illustrative, not endorsements.</t>
  </si>
  <si>
    <t>MFA-20</t>
  </si>
  <si>
    <t>Denial of Access Without MFA Completion</t>
  </si>
  <si>
    <t>Denies access to systems, services, and applications when MFA is not completed successfully, granting no partial, limited, or read-only access absent a documented risk exception.</t>
  </si>
  <si>
    <t>Access to systems, services, or applications shall be denied if MFA challenges are not completed successfully. Partial access, limited functionality, or read-only access shall not be granted unless explicitly approved through a documented risk exception.</t>
  </si>
  <si>
    <t>A fail-open path that grants degraded access on MFA failure is a bypass by design; attackers target the fallback, and read-only access to sensitive data is still a breach.</t>
  </si>
  <si>
    <t>Configure authentication to fail closed on incomplete MFA, deny all access rather than degrade it, and permit exceptions only through a documented, approved risk process.</t>
  </si>
  <si>
    <t>Access is granted even when MFA is not completed.</t>
  </si>
  <si>
    <t>Enforcement is inconsistent and some systems fail open.</t>
  </si>
  <si>
    <t>Most systems deny access without MFA but undocumented fallbacks remain.</t>
  </si>
  <si>
    <t>Access is denied on incomplete MFA with no degraded access except by documented exception.</t>
  </si>
  <si>
    <t>Fail-open paths are hunted, and exceptions are reviewed and driven down on a cadence.</t>
  </si>
  <si>
    <t>PR.AA-05, PR.AA-03 (Strong, asserted)</t>
  </si>
  <si>
    <t>AC-3, IA-2, AC-7 (Strong, asserted)</t>
  </si>
  <si>
    <t>A.8.5, A.8.3, A.5.15 (Strong, asserted)</t>
  </si>
  <si>
    <t>Access enforcement tooling; illustrative: IdP conditional-access deny policies, fail-closed authentication gateways, documented risk-exception workflows. Category, not a product choice. Illustrative, not endorsements.</t>
  </si>
  <si>
    <t>MFA-21</t>
  </si>
  <si>
    <t>Continuous MFA Innovation Review</t>
  </si>
  <si>
    <t>Conducts annual reviews of MFA mechanisms to evaluate emerging threats such as push fatigue and MFA bombing, assess new technologies, and update approved factors accordingly.</t>
  </si>
  <si>
    <t>The organization shall conduct annual reviews of its MFA mechanisms to evaluate emerging threats (e.g., push fatigue attacks, MFA bombing), assess new technologies, and update approved factors accordingly.</t>
  </si>
  <si>
    <t>MFA that is set once and never revisited decays as attackers adapt; push-fatigue and prompt-bombing techniques defeat yesterday's configuration while the program assumes it is still protected.</t>
  </si>
  <si>
    <t>Review MFA mechanisms at least annually against current attack techniques and new authenticator options, and update the approved-factor list and defenses (such as number matching) from the findings.</t>
  </si>
  <si>
    <t>MFA mechanisms are never reviewed against new threats.</t>
  </si>
  <si>
    <t>Changes happen only reactively after an incident.</t>
  </si>
  <si>
    <t>Reviews occur irregularly without defined scope or follow-through.</t>
  </si>
  <si>
    <t>An annual review evaluates emerging threats and new technologies and updates approved factors.</t>
  </si>
  <si>
    <t>Review outcomes and post-incident lessons feed measured improvements on a cadence.</t>
  </si>
  <si>
    <t>ID.RA-01, ID.IM-01 (Strong, asserted)</t>
  </si>
  <si>
    <t>RA-3, IA-5, PL-2 (Partial, asserted)</t>
  </si>
  <si>
    <t>A.5.7, A.8.5, Cl.10.1 (Partial, asserted)</t>
  </si>
  <si>
    <t>Authentication threat review tooling; illustrative: threat intelligence on MFA attack techniques, number-matching and prompt-throttling features, periodic authenticator assessments. Category, not a product choice. Illustrative, not endorsements.</t>
  </si>
  <si>
    <t>Credential &amp; Secrets Management (CSM)</t>
  </si>
  <si>
    <t>CSM-01</t>
  </si>
  <si>
    <t>Credential Lifecycle Policy</t>
  </si>
  <si>
    <t>Establishes a formal policy governing the full lifecycle of credentials and secrets, from issuance through rotation, expiration, revocation, and archival.</t>
  </si>
  <si>
    <t>The organization shall establish a formal policy governing the lifecycle of credentials and secrets, including issuance, rotation, expiration, revocation, and archival, in accordance with security best practices and compliance requirements.</t>
  </si>
  <si>
    <t>Without a lifecycle policy, secrets are created and abandoned ad hoc; stale, unrotated, and never-revoked credentials accumulate and become the entry point an attacker eventually finds.</t>
  </si>
  <si>
    <t>Publish a credential and secrets lifecycle policy covering issuance, rotation intervals, expiration, revocation triggers, and archival; align it to compliance obligations and assign an owner.</t>
  </si>
  <si>
    <t>No policy governs how credentials and secrets are created, rotated, or retired.</t>
  </si>
  <si>
    <t>Handling depends on individual habits with no written expectation.</t>
  </si>
  <si>
    <t>Some lifecycle expectations are documented but incomplete or unevenly applied.</t>
  </si>
  <si>
    <t>A formal lifecycle policy covers issuance, rotation, expiration, revocation, and archival and is enforced.</t>
  </si>
  <si>
    <t>Policy coverage and adherence are measured, reviewed on a cadence, and revised as practices and threats change.</t>
  </si>
  <si>
    <t>IA-5, PM-1 (Strong, asserted)</t>
  </si>
  <si>
    <t>A.5.17, A.5.1 (Strong, asserted)</t>
  </si>
  <si>
    <t>CIS 5 (Partial, asserted)</t>
  </si>
  <si>
    <t>Policy and standards management; illustrative: published control frameworks (e.g., NIST SP 800-63B guidance), GRC policy repositories. Category, not a product choice. Illustrative, not endorsements.</t>
  </si>
  <si>
    <t>CSM-02</t>
  </si>
  <si>
    <t>Secure Credential Generation</t>
  </si>
  <si>
    <t>Requires system-generated credentials to come from cryptographically secure random functions or approved key generation algorithms, and default credentials to be changed at deployment.</t>
  </si>
  <si>
    <t>All system-generated credentials must be created using cryptographically secure random functions or approved key generation algorithms. Default credentials must be immediately changed upon system deployment.</t>
  </si>
  <si>
    <t>Predictable or default credentials are trivially guessed or looked up; attackers routinely compromise systems by trying vendor defaults or exploiting weak randomness.</t>
  </si>
  <si>
    <t>Generate secrets with a CSPRNG or approved key generation algorithm, enforce minimum entropy, and require default credentials to be rotated before a system reaches production.</t>
  </si>
  <si>
    <t>Credentials may be weak, predictable, or left at vendor defaults.</t>
  </si>
  <si>
    <t>Strong generation happens occasionally at individual discretion.</t>
  </si>
  <si>
    <t>Secure generation is used for some systems; defaults are changed inconsistently.</t>
  </si>
  <si>
    <t>CSPRNG or approved algorithms generate all secrets and defaults are changed at deployment as standard.</t>
  </si>
  <si>
    <t>Generation strength and default-change compliance are verified and improved on a cadence.</t>
  </si>
  <si>
    <t>IA-5, SC-13 (Strong, asserted)</t>
  </si>
  <si>
    <t>CIS 4, CIS 5 (Partial, asserted)</t>
  </si>
  <si>
    <t>Cryptographic random generation and credential provisioning; illustrative: OS CSPRNG interfaces (e.g., /dev/urandom), approved key generation libraries. Category, not a product choice. Illustrative, not endorsements.</t>
  </si>
  <si>
    <t>CSM-03</t>
  </si>
  <si>
    <t>Centralized Secrets Management Platform</t>
  </si>
  <si>
    <t>Deploys and maintains a centralized secrets management platform providing secure storage, fine-grained access control, automated rotation, and audit logging.</t>
  </si>
  <si>
    <t>The organization shall deploy and maintain a centralized secrets management platform capable of secure storage, fine-grained access control, automated rotation, and audit logging for all secrets.</t>
  </si>
  <si>
    <t>Without a central vault, secrets scatter across config files, scripts, and spreadsheets where they cannot be controlled, rotated, or audited, and a single leaked file exposes many systems.</t>
  </si>
  <si>
    <t>Stand up a secrets management platform as the system of record for secrets, integrate applications to fetch from it at runtime, and enable its access control, rotation, and audit features.</t>
  </si>
  <si>
    <t>Secrets live scattered across files, scripts, and ad hoc stores.</t>
  </si>
  <si>
    <t>A vault exists but is used by a few teams or for a few secrets.</t>
  </si>
  <si>
    <t>A central platform is adopted for many secrets but coverage has gaps.</t>
  </si>
  <si>
    <t>A centralized platform with access control, rotation, and audit logging is the standard store for secrets.</t>
  </si>
  <si>
    <t>Platform coverage, adoption, and feature use are measured and driven toward full enrollment.</t>
  </si>
  <si>
    <t>IA-5, SC-12, SC-28 (Strong, asserted)</t>
  </si>
  <si>
    <t>CIS 5, CIS 3 (Partial, asserted)</t>
  </si>
  <si>
    <t>Centralized secrets management platform; illustrative: open-source secrets managers (e.g., HashiCorp Vault, OpenBao), cloud provider secret stores. Category, not a product choice. Illustrative, not endorsements.</t>
  </si>
  <si>
    <t>CSM-04</t>
  </si>
  <si>
    <t>Secrets Scope Restriction</t>
  </si>
  <si>
    <t>Scopes each secret to the minimum set of applications, environments, or systems and prohibits reuse across environments or organizational boundaries.</t>
  </si>
  <si>
    <t>Each secret shall be scoped to the minimum necessary set of applications, environments, or systems. Secrets must not be reused across environments (e.g., dev/test/prod) or across organizational boundaries.</t>
  </si>
  <si>
    <t>A secret reused across dev, test, and prod means a leak in the weakest environment compromises production; shared secrets erase any ability to contain a breach.</t>
  </si>
  <si>
    <t>Issue distinct secrets per environment and per consuming system, enforce separation between dev/test/prod, and block cross-boundary reuse through platform policy.</t>
  </si>
  <si>
    <t>Secrets are freely reused across environments and systems.</t>
  </si>
  <si>
    <t>Some separation exists where teams happen to enforce it.</t>
  </si>
  <si>
    <t>Environment separation is common but reuse still occurs in places.</t>
  </si>
  <si>
    <t>Each secret is scoped to a minimal set and reuse across environments or boundaries is prohibited and enforced.</t>
  </si>
  <si>
    <t>Scope and reuse are audited, violations are found and eliminated, and scoping is tightened over time.</t>
  </si>
  <si>
    <t>AC-6, SC-4 (Strong, asserted)</t>
  </si>
  <si>
    <t>A.8.2, A.8.31 (Partial, asserted)</t>
  </si>
  <si>
    <t>Environment-scoped secret provisioning; illustrative: per-environment vault namespaces, scoped access policies in secret stores. Category, not a product choice. Illustrative, not endorsements.</t>
  </si>
  <si>
    <t>CSM-05</t>
  </si>
  <si>
    <t>Secrets Transmission Protection</t>
  </si>
  <si>
    <t>Requires all credentials and secrets to travel only over encrypted channels and forbids passing them in URLs, unencrypted headers, or plain-text email.</t>
  </si>
  <si>
    <t>All credentials and secrets must be transmitted only over encrypted channels (e.g., TLS 1.2 or higher) and must not be passed via URL parameters, unencrypted headers, or plain-text email.</t>
  </si>
  <si>
    <t>Secrets sent in the clear or embedded in URLs are captured by network sniffers, proxy logs, and browser history, handing attackers valid credentials without any exploit.</t>
  </si>
  <si>
    <t>Enforce TLS 1.2 or higher for all secret transmission, block secrets in query strings and unencrypted headers, and prohibit sending credentials by plain-text email or chat.</t>
  </si>
  <si>
    <t>Secrets may be sent over unencrypted channels or embedded in URLs and email.</t>
  </si>
  <si>
    <t>Encrypted transmission is used sometimes without a firm rule.</t>
  </si>
  <si>
    <t>Most transmission is encrypted but insecure paths persist in places.</t>
  </si>
  <si>
    <t>All secret transmission uses encrypted channels and insecure paths are prohibited and blocked.</t>
  </si>
  <si>
    <t>Transmission paths are monitored for leakage and controls are strengthened as gaps appear.</t>
  </si>
  <si>
    <t>PR.DS-02 (Strong, asserted)</t>
  </si>
  <si>
    <t>SC-8, IA-5 (Strong, asserted)</t>
  </si>
  <si>
    <t>A.8.24, A.5.14 (Strong, asserted)</t>
  </si>
  <si>
    <t>Transport encryption and secure delivery; illustrative: TLS 1.2+ enforcement, mutually authenticated transport, secure secret-delivery APIs. Category, not a product choice. Illustrative, not endorsements.</t>
  </si>
  <si>
    <t>CSM-06</t>
  </si>
  <si>
    <t>Secrets Storage Encryption</t>
  </si>
  <si>
    <t>Requires stored secrets to be encrypted at rest with FIPS-validated or NIST-approved algorithms, with encryption keys managed separately in a key management system.</t>
  </si>
  <si>
    <t>All stored secrets and credentials must be encrypted at rest using FIPS-validated or NIST-approved cryptographic algorithms, with keys stored and managed separately using a key management system (KMS).</t>
  </si>
  <si>
    <t>Secrets stored unencrypted, or encrypted with keys sitting beside them, are readable by anyone who reaches the storage; separating keys is what prevents a single theft from yielding both.</t>
  </si>
  <si>
    <t>Encrypt secret stores at rest using approved algorithms and hold the encryption keys in a separate KMS or HSM with its own access controls.</t>
  </si>
  <si>
    <t>Stored secrets are unencrypted or encrypted with co-located keys.</t>
  </si>
  <si>
    <t>Encryption at rest is applied to some stores without key separation.</t>
  </si>
  <si>
    <t>Approved encryption is common but key management is uneven.</t>
  </si>
  <si>
    <t>Secrets are encrypted at rest with approved algorithms and keys are managed separately in a KMS.</t>
  </si>
  <si>
    <t>Encryption coverage and key handling are audited and improved against current standards.</t>
  </si>
  <si>
    <t>PR.DS-01 (Strong, asserted)</t>
  </si>
  <si>
    <t>SC-28, SC-12, SC-13 (Strong, asserted)</t>
  </si>
  <si>
    <t>Encryption at rest with external key management; illustrative: KMS or HSM services, FIPS-validated cryptographic modules. Category, not a product choice. Illustrative, not endorsements.</t>
  </si>
  <si>
    <t>CSM-07</t>
  </si>
  <si>
    <t>Secrets Access Authorization</t>
  </si>
  <si>
    <t>Restricts access to stored credentials and secrets on least privilege, granting access only to identities or services with a documented operational need.</t>
  </si>
  <si>
    <t>Access to stored credentials and secrets must be restricted based on least privilege, with access granted only to identities or services that require use for specific, documented operational functions.</t>
  </si>
  <si>
    <t>Broad read access to the vault means any compromised account can exfiltrate every secret; without least privilege the store becomes a single point of total compromise.</t>
  </si>
  <si>
    <t>Define fine-grained access policies per secret path, grant access only for documented functions, and review entitlements regularly to remove unneeded access.</t>
  </si>
  <si>
    <t>Access to secrets is broad or undefined.</t>
  </si>
  <si>
    <t>Some access limits exist but are not based on documented need.</t>
  </si>
  <si>
    <t>Least-privilege access is applied to many secrets with gaps and stale grants.</t>
  </si>
  <si>
    <t>Access is scoped to identities with documented need and enforced by policy.</t>
  </si>
  <si>
    <t>Entitlements are reviewed on a cadence, excess access is revoked, and scoping is continually tightened.</t>
  </si>
  <si>
    <t>AC-6, AC-3, IA-5 (Strong, asserted)</t>
  </si>
  <si>
    <t>Fine-grained secret access control; illustrative: policy-based access in secret stores, RBAC and ABAC engines, policy-as-code (e.g., OPA). Category, not a product choice. Illustrative, not endorsements.</t>
  </si>
  <si>
    <t>CSM-08</t>
  </si>
  <si>
    <t>Secrets Rotation Policy</t>
  </si>
  <si>
    <t>Requires secrets and credentials to be rotated on policy-defined intervals and immediately after suspected compromise or relevant personnel or system changes.</t>
  </si>
  <si>
    <t>Secrets and credentials must be rotated at regular intervals defined by policy, with immediate rotation required after suspected compromise or upon changes in associated personnel, systems, or integrations.</t>
  </si>
  <si>
    <t>A secret that never rotates gives a thief indefinite access; without rotation a quietly stolen credential stays valid for years and compromise on personnel change goes uncontained.</t>
  </si>
  <si>
    <t>Define rotation intervals by secret sensitivity, automate rotation through the secrets platform, and trigger immediate rotation on suspected compromise or personnel and integration changes.</t>
  </si>
  <si>
    <t>Secrets are effectively never rotated.</t>
  </si>
  <si>
    <t>Rotation happens occasionally or only after an incident.</t>
  </si>
  <si>
    <t>Rotation is scheduled for some secrets but manual and inconsistent.</t>
  </si>
  <si>
    <t>Policy-defined rotation applies to secrets and event-driven rotation is standard.</t>
  </si>
  <si>
    <t>Rotation timeliness and coverage are measured and rotation is increasingly automated and shortened.</t>
  </si>
  <si>
    <t>IA-5, AC-2 (Strong, asserted)</t>
  </si>
  <si>
    <t>Automated secret rotation; illustrative: dynamic secrets and rotation features in secret stores, database and cloud credential rotation. Category, not a product choice. Illustrative, not endorsements.</t>
  </si>
  <si>
    <t>CSM-09</t>
  </si>
  <si>
    <t>Application Secrets Handling</t>
  </si>
  <si>
    <t>Prohibits hardcoding credentials in source code, config files, container images, or manifests, and requires secrets to be injected securely at runtime.</t>
  </si>
  <si>
    <t>Applications shall be prohibited from hardcoding credentials or secrets within source code, configuration files, container images, or deployment manifests. Secrets must be injected securely at runtime using environment variables or secure API calls.</t>
  </si>
  <si>
    <t>Secrets baked into code or images leak the moment the repo is cloned or the image is pulled, and they persist in history and registries long after the code changes.</t>
  </si>
  <si>
    <t>Ban secrets in code and images, inject them at runtime from the secrets platform via environment variables or secure API calls, and enforce with pre-commit and pipeline scanning.</t>
  </si>
  <si>
    <t>Secrets are commonly hardcoded in code, config, or images.</t>
  </si>
  <si>
    <t>Some teams avoid hardcoding by convention.</t>
  </si>
  <si>
    <t>Runtime injection is used in places but hardcoded secrets still appear.</t>
  </si>
  <si>
    <t>Hardcoding is prohibited and runtime injection from the secrets platform is standard.</t>
  </si>
  <si>
    <t>Codebases and images are continuously scanned, findings are driven to zero, and practices improve.</t>
  </si>
  <si>
    <t>PR.PS-06, PR.AA-01 (Strong, asserted)</t>
  </si>
  <si>
    <t>IA-5, SA-11, SA-15 (Partial, asserted)</t>
  </si>
  <si>
    <t>A.8.24, A.8.28 (Partial, asserted)</t>
  </si>
  <si>
    <t>Runtime secret injection and code hygiene; illustrative: secret injection via environment or sidecar, secret-store CSI drivers, pre-commit secret scanners. Category, not a product choice. Illustrative, not endorsements.</t>
  </si>
  <si>
    <t>CSM-10</t>
  </si>
  <si>
    <t>Secrets Expiration &amp; Revocation</t>
  </si>
  <si>
    <t>Requires all secrets to carry expiration dates and expired or deprecated secrets to be automatically invalidated and purged from the platform and dependent systems.</t>
  </si>
  <si>
    <t>All secrets shall have defined expiration dates. Expired or deprecated secrets must be automatically invalidated and purged from the management system and dependent systems promptly.</t>
  </si>
  <si>
    <t>Secrets without expiration live forever, so a leaked but forgotten credential stays valid indefinitely; lingering deprecated secrets in dependent systems become unmanaged back doors.</t>
  </si>
  <si>
    <t>Set expiration on every secret, automate invalidation and purge at expiry, and propagate revocation to dependent systems so no stale copy remains usable.</t>
  </si>
  <si>
    <t>Secrets have no expiration and are never purged.</t>
  </si>
  <si>
    <t>Expiration is set on a few secrets manually.</t>
  </si>
  <si>
    <t>Many secrets expire but purge from dependent systems is incomplete.</t>
  </si>
  <si>
    <t>All secrets carry expiration and expired ones are automatically invalidated and purged.</t>
  </si>
  <si>
    <t>Expiry and purge completeness are measured and residual stale secrets are hunted and removed.</t>
  </si>
  <si>
    <t>Secret expiration and revocation; illustrative: leased or time-bound secrets, automated revocation workflows in secret stores. Category, not a product choice. Illustrative, not endorsements.</t>
  </si>
  <si>
    <t>CSM-11</t>
  </si>
  <si>
    <t>Logging of Secret Access Events</t>
  </si>
  <si>
    <t>Logs all access to secrets with timestamp, calling identity, non-sensitive secret identifier, and originating system, in a tamper-evident format reviewed regularly.</t>
  </si>
  <si>
    <t>All access to secrets must be logged with timestamp, calling identity, secret identifier (non-sensitive), and originating system. Logs shall be stored in a tamper-evident format and reviewed regularly.</t>
  </si>
  <si>
    <t>Without access logs, secret theft is invisible and unattributable; there is no way to know which credentials an attacker read or to scope a breach after the fact.</t>
  </si>
  <si>
    <t>Enable audit logging on the secrets platform capturing who accessed which secret from where, forward logs to tamper-evident storage, and review them on a defined cadence.</t>
  </si>
  <si>
    <t>Secret access is not logged.</t>
  </si>
  <si>
    <t>Some access logging exists but is partial or not retained.</t>
  </si>
  <si>
    <t>Access is logged for most secrets but review is irregular.</t>
  </si>
  <si>
    <t>All secret access is logged in tamper-evident form and reviewed regularly.</t>
  </si>
  <si>
    <t>Log coverage and review effectiveness are measured and alerting on access is refined over time.</t>
  </si>
  <si>
    <t>DE.CM-03, PR.AA-01 (Strong, asserted)</t>
  </si>
  <si>
    <t>AU-2, AU-12, AU-9 (Strong, asserted)</t>
  </si>
  <si>
    <t>CIS 8 (Partial, asserted)</t>
  </si>
  <si>
    <t>Audit logging and tamper-evident storage; illustrative: secret-store audit devices, centralized log pipelines, append-only or WORM log storage. Category, not a product choice. Illustrative, not endorsements.</t>
  </si>
  <si>
    <t>CSM-12</t>
  </si>
  <si>
    <t>Non-Human Secrets Governance</t>
  </si>
  <si>
    <t>Subjects secrets used by service accounts, automation, CI/CD pipelines, and APIs to the same control rigor as human credentials, including unique generation, rotation, and auditing.</t>
  </si>
  <si>
    <t>Secrets used by service accounts, automation scripts, CI/CD pipelines, and APIs shall be subject to the same control rigor as human credentials, including unique generation, rotation, and auditing.</t>
  </si>
  <si>
    <t>Non-human secrets vastly outnumber human ones yet are often shared, static, and unmonitored; they are the credentials attackers most often abuse for lateral movement and persistence.</t>
  </si>
  <si>
    <t>Inventory non-human identities, give each a unique secret managed by the platform, apply rotation and audit equal to human credentials, and remove shared machine secrets.</t>
  </si>
  <si>
    <t>Machine and pipeline secrets are shared, static, and unmanaged.</t>
  </si>
  <si>
    <t>Some non-human secrets are managed while many are not.</t>
  </si>
  <si>
    <t>Non-human secrets are enrolled unevenly with gaps in rotation or audit.</t>
  </si>
  <si>
    <t>Non-human secrets receive unique generation, rotation, and auditing on par with human credentials.</t>
  </si>
  <si>
    <t>Non-human secret inventory and control coverage are measured and continuously expanded.</t>
  </si>
  <si>
    <t>IA-5, IA-9, AC-2 (Strong, asserted)</t>
  </si>
  <si>
    <t>A.5.17, A.5.16 (Strong, asserted)</t>
  </si>
  <si>
    <t>Non-human identity and machine secret management; illustrative: workload identity federation, dynamic secrets for pipelines, service-account credential brokers. Category, not a product choice. Illustrative, not endorsements.</t>
  </si>
  <si>
    <t>CSM-13</t>
  </si>
  <si>
    <t>Secrets Sprawl Detection</t>
  </si>
  <si>
    <t>Implements scanning to detect secrets accidentally exposed in repositories, logs, containers, or runtime memory, with immediate remediation of any exposure found.</t>
  </si>
  <si>
    <t>The organization shall implement tooling or scanning mechanisms to identify secrets accidentally exposed in repositories, logs, containers, or runtime memory. Identified exposures must trigger immediate remediation actions.</t>
  </si>
  <si>
    <t>Secrets leak constantly into code repos, build logs, and images; without active detection they sit exposed for months and are harvested by automated scrapers within minutes of a public push.</t>
  </si>
  <si>
    <t>Deploy secret scanning across source repos, logs, images, and pipelines, alert on detections, and treat any found secret as compromised requiring immediate rotation.</t>
  </si>
  <si>
    <t>No scanning for exposed secrets exists.</t>
  </si>
  <si>
    <t>Occasional manual searches after an incident.</t>
  </si>
  <si>
    <t>Scanning covers some repos or pipelines but not comprehensively.</t>
  </si>
  <si>
    <t>Automated secret-sprawl scanning covers repos, logs, and images with defined remediation.</t>
  </si>
  <si>
    <t>Detection coverage and time-to-remediate are measured and continuously reduced.</t>
  </si>
  <si>
    <t>DE.CM-01, DE.CM-09 (Strong, asserted)</t>
  </si>
  <si>
    <t>RA-5, SI-4, SA-11 (Partial, asserted)</t>
  </si>
  <si>
    <t>A.8.8, A.8.28 (Partial, asserted)</t>
  </si>
  <si>
    <t>CIS 16, CIS 7 (Partial, asserted)</t>
  </si>
  <si>
    <t>Secret-sprawl detection and scanning; illustrative: open-source secret scanners (e.g., Gitleaks, TruffleHog), repository push protection. Category, not a product choice. Illustrative, not endorsements.</t>
  </si>
  <si>
    <t>CSM-14</t>
  </si>
  <si>
    <t>Certificate &amp; Key Pair Governance</t>
  </si>
  <si>
    <t>Manages certificates, SSH keys, and asymmetric key pairs under a defined lifecycle of issuance, storage, expiration, renewal, and revocation via CAs or approved tools.</t>
  </si>
  <si>
    <t>The organization shall manage certificates, SSH keys, and asymmetric cryptographic key pairs under a defined lifecycle process that includes issuance, storage, expiration, renewal, and revocation via Certificate Authorities (CAs) or approved tools.</t>
  </si>
  <si>
    <t>Unmanaged certificates and SSH keys expire and cause outages, or outlive their owners and become orphaned trust; untracked keys are a persistent, unauditable access path into systems.</t>
  </si>
  <si>
    <t>Inventory certificates and key pairs, manage issuance and renewal through CAs or a certificate lifecycle tool, automate expiry alerts, and enforce revocation and key retirement.</t>
  </si>
  <si>
    <t>Certificates and keys are issued and forgotten with no inventory.</t>
  </si>
  <si>
    <t>Some certificates are tracked manually, often via spreadsheets.</t>
  </si>
  <si>
    <t>A lifecycle process covers many certificates and keys but not all, with surprise expirations.</t>
  </si>
  <si>
    <t>Certificates, SSH keys, and key pairs follow a defined lifecycle with issuance, renewal, and revocation.</t>
  </si>
  <si>
    <t>Certificate and key inventory completeness and expiry incidents are measured and driven down.</t>
  </si>
  <si>
    <t>Certificate and key lifecycle management; illustrative: ACME-based certificate automation, internal CA and PKI, SSH key management tooling. Category, not a product choice. Illustrative, not endorsements.</t>
  </si>
  <si>
    <t>CSM-15</t>
  </si>
  <si>
    <t>API Key Management Controls</t>
  </si>
  <si>
    <t>Requires API keys to be generated with scoped permissions, tied to specific systems or users, and managed through secure issuance, expiration, rotation, and misuse monitoring.</t>
  </si>
  <si>
    <t>All API keys shall be generated with scoped permissions, tied to specific systems or users, and managed through a secure issuance, expiration, and rotation process with monitoring for misuse.</t>
  </si>
  <si>
    <t>Broad, long-lived, shared API keys are the most commonly leaked and abused credential class; an over-scoped key in a leaked config gives an attacker wide programmatic access.</t>
  </si>
  <si>
    <t>Issue API keys with least-privilege scopes bound to a known consumer, set expiration and rotation, and monitor usage for anomalous or abusive patterns.</t>
  </si>
  <si>
    <t>API keys are broad, shared, and long-lived.</t>
  </si>
  <si>
    <t>Some keys are scoped or attributed at individual discretion.</t>
  </si>
  <si>
    <t>Scoping and rotation apply to many keys with gaps in attribution or monitoring.</t>
  </si>
  <si>
    <t>API keys are scoped, attributed, expiring, rotated, and monitored for misuse as standard.</t>
  </si>
  <si>
    <t>Key scope, age, and misuse signals are measured and issuance practices are tightened over time.</t>
  </si>
  <si>
    <t>PR.AA-05, DE.CM-03 (Strong, asserted)</t>
  </si>
  <si>
    <t>IA-5, AC-6, IA-9 (Partial, asserted)</t>
  </si>
  <si>
    <t>A.5.17, A.8.2 (Partial, asserted)</t>
  </si>
  <si>
    <t>API key issuance and monitoring; illustrative: API gateway key management, scoped tokens, usage analytics for abuse detection. Category, not a product choice. Illustrative, not endorsements.</t>
  </si>
  <si>
    <t>CSM-16</t>
  </si>
  <si>
    <t>Secrets Injection Assurance</t>
  </si>
  <si>
    <t>Verifies that secrets injection mechanisms function correctly in each environment and cannot be bypassed to obtain or substitute secrets.</t>
  </si>
  <si>
    <t>The organization shall verify that secrets injection mechanisms (e.g., sidecar containers, secret stores, secure environment provisioning) are functioning properly in each environment and are not by passable.</t>
  </si>
  <si>
    <t>If injection silently fails or can be bypassed, applications fall back to hardcoded defaults or run without protection, and the whole secrets architecture is defeated without anyone noticing.</t>
  </si>
  <si>
    <t>Test injection paths in every environment, fail closed when a secret cannot be provisioned, and validate that no bypass or fallback to embedded secrets is possible.</t>
  </si>
  <si>
    <t>Injection mechanisms are assumed to work and never verified.</t>
  </si>
  <si>
    <t>Injection is checked only when something visibly breaks.</t>
  </si>
  <si>
    <t>Some environments verify injection but coverage and bypass testing are inconsistent.</t>
  </si>
  <si>
    <t>Injection is verified per environment and fail-closed and non-bypassable behavior is confirmed.</t>
  </si>
  <si>
    <t>Injection assurance is tested on a cadence and failure and bypass findings drive fixes.</t>
  </si>
  <si>
    <t>PR.PS-01, PR.AA-01 (Partial, asserted)</t>
  </si>
  <si>
    <t>CM-6, SA-11, IA-5 (Partial, asserted)</t>
  </si>
  <si>
    <t>A.8.9, A.8.29 (Partial, asserted)</t>
  </si>
  <si>
    <t>CIS 4, CIS 16 (Partial, asserted)</t>
  </si>
  <si>
    <t>Injection validation and configuration testing; illustrative: sidecar and CSI-driver health checks, deployment-time secret validation, fail-closed provisioning tests. Category, not a product choice. Illustrative, not endorsements.</t>
  </si>
  <si>
    <t>CSM-17</t>
  </si>
  <si>
    <t>Break-Glass Credential Controls</t>
  </si>
  <si>
    <t>Governs emergency-use credentials under stricter controls than standard secrets, including secure segregated storage, dual authorization, time-bound access, and post-use audit.</t>
  </si>
  <si>
    <t>Emergency-use credentials shall be stored securely, segregated from standard secrets, and governed under additional access controls, including dual authorization, time-based access, and post-use audit requirements.</t>
  </si>
  <si>
    <t>Break-glass accounts hold the highest privilege and are used rarely, so they drift into being unmonitored super-user backdoors; if abused or leaked they grant total, unaccountable control.</t>
  </si>
  <si>
    <t>Store break-glass credentials separately under seal, require dual authorization and time-limited checkout to use them, and mandate a reviewed audit after every use.</t>
  </si>
  <si>
    <t>Emergency credentials are stored and used like any other, or not controlled at all.</t>
  </si>
  <si>
    <t>Break-glass exists informally without segregation or review.</t>
  </si>
  <si>
    <t>Segregation and some extra controls apply but dual authorization or post-use audit are inconsistent.</t>
  </si>
  <si>
    <t>Break-glass credentials are segregated with dual authorization, time-based access, and post-use audit.</t>
  </si>
  <si>
    <t>Break-glass use is reviewed every time, patterns are analyzed, and controls are tightened as needed.</t>
  </si>
  <si>
    <t>Break-glass and privileged access management; illustrative: sealed emergency credential storage, dual-control checkout, time-bound privileged access workflows. Category, not a product choice. Illustrative, not endorsements.</t>
  </si>
  <si>
    <t>CSM-18</t>
  </si>
  <si>
    <t>Secrets Usage Pattern Monitoring</t>
  </si>
  <si>
    <t>Monitors and baselines normal usage of high-sensitivity secrets and alerts or blocks on deviations in access frequency, geolocation, or source identity.</t>
  </si>
  <si>
    <t>Systems shall monitor and baseline normal usage patterns for high-sensitivity secrets. Deviations, such as unusual access frequency, geolocation, or source identity, shall trigger alerts or automatic blocking.</t>
  </si>
  <si>
    <t>A stolen secret used by an attacker often looks abnormal against its baseline; without usage monitoring, malicious use of a valid credential is indistinguishable from legitimate use.</t>
  </si>
  <si>
    <t>Baseline normal access patterns for sensitive secrets, detect deviations in frequency, location, or source, and alert or automatically block on anomalies.</t>
  </si>
  <si>
    <t>Secret usage is not monitored for anomalies.</t>
  </si>
  <si>
    <t>Unusual access is noticed only anecdotally.</t>
  </si>
  <si>
    <t>Some sensitive secrets are baselined but detection and response are inconsistent.</t>
  </si>
  <si>
    <t>High-sensitivity secrets are baselined and deviations trigger alerts or blocking as standard.</t>
  </si>
  <si>
    <t>Detection accuracy and response to anomalous secret use are measured and continuously tuned.</t>
  </si>
  <si>
    <t>DE.CM-03, DE.AE-02 (Strong, asserted)</t>
  </si>
  <si>
    <t>SI-4, AU-6, AC-2 (Partial, asserted)</t>
  </si>
  <si>
    <t>A.8.16, A.8.15 (Partial, asserted)</t>
  </si>
  <si>
    <t>CIS 8, CIS 13 (Partial, asserted)</t>
  </si>
  <si>
    <t>Usage-pattern monitoring and anomaly detection; illustrative: secret-store audit analytics, UEBA on credential access, anomaly alerting pipelines. Category, not a product choice. Illustrative, not endorsements.</t>
  </si>
  <si>
    <t>CSM-19</t>
  </si>
  <si>
    <t>Third-Party Credential Handling</t>
  </si>
  <si>
    <t>Requires third-party vendors and external systems holding credentials to meet organization-defined handling requirements, stipulated contractually with technical and procedural controls.</t>
  </si>
  <si>
    <t>Third-party vendors or external systems granted credentials or secrets must adhere to organization-defined handling and protection requirements. Contracts must stipulate technical and procedural controls for safeguarding credentials.</t>
  </si>
  <si>
    <t>Credentials given to a third party are only as safe as that party's handling; a partner who mishandles or leaks them exposes your systems, and without contract terms you have no recourse or assurance.</t>
  </si>
  <si>
    <t>Define handling requirements for shared credentials, bind vendors to them by contract, prefer scoped and time-limited access, and verify third-party protection through review.</t>
  </si>
  <si>
    <t>Third parties receive credentials with no defined handling requirements.</t>
  </si>
  <si>
    <t>Expectations are communicated informally without contractual force.</t>
  </si>
  <si>
    <t>Some contracts include credential terms but coverage and verification are inconsistent.</t>
  </si>
  <si>
    <t>Third-party credential handling is contractually required and verified against defined controls.</t>
  </si>
  <si>
    <t>Third-party handling is assessed on a cadence and requirements are strengthened as risks change.</t>
  </si>
  <si>
    <t>GV.SC-05, PR.AA-05 (Strong, asserted)</t>
  </si>
  <si>
    <t>SR-3, PS-7, AC-20 (Partial, asserted)</t>
  </si>
  <si>
    <t>A.5.19, A.5.20, A.5.21 (Strong, asserted)</t>
  </si>
  <si>
    <t>Third-party credential governance; illustrative: contractual security requirements, scoped federated access for vendors, third-party access reviews. Category, not a product choice. Illustrative, not endorsements.</t>
  </si>
  <si>
    <t>CSM-20</t>
  </si>
  <si>
    <t>Secrets Decommissioning Process</t>
  </si>
  <si>
    <t>Requires that when systems, applications, or integrations are decommissioned, all associated secrets are revoked, scrubbed from memory and storage, and removed from the platform.</t>
  </si>
  <si>
    <t>When systems, applications, or integrations are decommissioned, all associated secrets and credentials shall be revoked, scrubbed from memory and storage, and removed from the secrets management platform.</t>
  </si>
  <si>
    <t>Secrets left behind after a system retires become orphaned live credentials with no owner; they are prime targets because no one is watching them and they still grant access.</t>
  </si>
  <si>
    <t>Make secret revocation and removal a required step in decommissioning, revoke and purge associated secrets from the platform and dependent systems, and confirm no copies remain.</t>
  </si>
  <si>
    <t>Decommissioning ignores associated secrets, leaving them active.</t>
  </si>
  <si>
    <t>Secrets are sometimes revoked at retirement if remembered.</t>
  </si>
  <si>
    <t>Decommissioning includes secret cleanup but it is inconsistent or incomplete.</t>
  </si>
  <si>
    <t>Retiring a system triggers revocation and scrubbing of all its secrets as standard.</t>
  </si>
  <si>
    <t>Decommissioning secret cleanup is verified, orphaned secrets are hunted, and the process improves.</t>
  </si>
  <si>
    <t>PR.AA-01, ID.AM-08 (Partial, asserted)</t>
  </si>
  <si>
    <t>IA-5, AC-2, MP-6 (Partial, asserted)</t>
  </si>
  <si>
    <t>A.5.17, A.8.10 (Partial, asserted)</t>
  </si>
  <si>
    <t>CIS 5, CIS 1 (Partial, asserted)</t>
  </si>
  <si>
    <t>Decommissioning and secret revocation; illustrative: offboarding runbooks with secret purge steps, automated revocation on teardown, orphaned-secret discovery. Category, not a product choice. Illustrative, not endorsements.</t>
  </si>
  <si>
    <t>CSM-21</t>
  </si>
  <si>
    <t>Segregation of Duties in Secrets Administration</t>
  </si>
  <si>
    <t>Separates administrative access to secrets platforms from access to the systems that consume those secrets, so no single person controls both storage and consumption.</t>
  </si>
  <si>
    <t>Administrative access to secrets platforms must be separated from access to the systems that consume those secrets. No single individual shall have unrestricted control over both storage and consumption pipelines.</t>
  </si>
  <si>
    <t>One person who both administers the vault and controls the consuming systems can quietly extract and use any secret with no second party to detect it; that concentration enables undetectable insider abuse.</t>
  </si>
  <si>
    <t>Split duties so secrets-platform administrators are distinct from consuming-system operators, enforce the separation with access controls, and require multiple parties for sensitive combined actions.</t>
  </si>
  <si>
    <t>The same people administer the secrets platform and the systems that consume secrets.</t>
  </si>
  <si>
    <t>Some informal separation exists without enforcement.</t>
  </si>
  <si>
    <t>Separation is defined for some roles but exceptions and overlaps remain.</t>
  </si>
  <si>
    <t>Secrets administration and consumption access are separated and enforced by policy.</t>
  </si>
  <si>
    <t>Separation is audited for violations and toxic combinations are found and remediated on a cadence.</t>
  </si>
  <si>
    <t>PR.AA-05, GV.RR-02 (Strong, asserted)</t>
  </si>
  <si>
    <t>AC-5, AC-6 (Strong, asserted)</t>
  </si>
  <si>
    <t>A.5.3, A.8.2 (Strong, asserted)</t>
  </si>
  <si>
    <t>Segregation of duties enforcement; illustrative: role separation in IAM and secret stores, access-review tooling for toxic-combination detection. Category, not a product choice. Illustrative, not endorsements.</t>
  </si>
  <si>
    <t>CSM-22</t>
  </si>
  <si>
    <t>Developer Education on Secrets Hygiene</t>
  </si>
  <si>
    <t>Provides developers with training and documentation on secure secrets handling, covering common mistakes like committing secrets, using shared accounts, or misconfiguring vault access.</t>
  </si>
  <si>
    <t>Developers shall receive training and documentation on secure secrets handling, including avoidance of common mistakes, such as embedding secrets in code repositories, using shared accounts, or misconfiguring vault access.</t>
  </si>
  <si>
    <t>Most secret leaks come from developer error, not attacker skill; without education the same mistakes, secrets in commits and shared accounts, recur no matter what tooling is deployed.</t>
  </si>
  <si>
    <t>Deliver secrets-hygiene training and reference guidance to developers, cover the common failure modes, and reinforce it with onboarding and periodic refreshers.</t>
  </si>
  <si>
    <t>Developers receive no guidance on secure secrets handling.</t>
  </si>
  <si>
    <t>Advice is shared informally by individuals.</t>
  </si>
  <si>
    <t>Some training or documentation exists but is not consistently delivered.</t>
  </si>
  <si>
    <t>Developers receive defined secrets-hygiene training and documentation as standard.</t>
  </si>
  <si>
    <t>Training reach and its effect on real secret-leak rates are measured and content is improved.</t>
  </si>
  <si>
    <t>AT-2, AT-3 (Strong, asserted)</t>
  </si>
  <si>
    <t>A.6.3, A.8.28 (Strong, asserted)</t>
  </si>
  <si>
    <t>Secure development awareness and training; illustrative: secure-coding curricula, secrets-handling reference guides, developer onboarding materials. Category, not a product choice. Illustrative, not endorsements.</t>
  </si>
  <si>
    <t>Network and Security Architecture</t>
  </si>
  <si>
    <t>Zero Trust Architecture (ZTA)</t>
  </si>
  <si>
    <t>ZTA-01</t>
  </si>
  <si>
    <t>Define and Document a Zero Trust Strategy</t>
  </si>
  <si>
    <t>Establishes a formal, documented Zero Trust strategy aligned to business objectives and threat landscape, with a phased roadmap and governance structure.</t>
  </si>
  <si>
    <t>Organizations shall develop and maintain a formal Zero Trust Architecture (ZTA) strategy that aligns with enterprise security objectives, business priorities, and threat landscape, including a phased implementation roadmap and governance structure.</t>
  </si>
  <si>
    <t>Without a strategy, zero trust degrades into disconnected tool purchases that never cohere; segmentation and identity efforts stall, scope creeps, and leadership cannot judge progress or spend.</t>
  </si>
  <si>
    <t>Draft a written ZTA strategy tied to enterprise objectives and threat landscape, with a phased roadmap, milestones, and named governance owners; review and update it on a set cadence.</t>
  </si>
  <si>
    <t>No documented zero trust strategy exists.</t>
  </si>
  <si>
    <t>Zero trust is pursued informally through individual projects with no shared plan.</t>
  </si>
  <si>
    <t>A strategy exists for parts of the environment but lacks a full roadmap or governance.</t>
  </si>
  <si>
    <t>A formal ZTA strategy with a phased roadmap and governance structure is approved and maintained.</t>
  </si>
  <si>
    <t>Strategy progress is measured against the roadmap, reviewed by leadership, and adjusted as threats and priorities shift.</t>
  </si>
  <si>
    <t>GV.OC, GV.RM, PR.IR-01 (Partial, asserted)</t>
  </si>
  <si>
    <t>PL-2, PM-7, PM-9 (Partial, asserted)</t>
  </si>
  <si>
    <t>Cl.6.2, A.5.1 (Partial, asserted)</t>
  </si>
  <si>
    <t>Zero trust reference architectures and roadmap frameworks; illustrative: NIST SP 800-207, CISA Zero Trust Maturity Model, DoD Zero Trust Reference Architecture. Category, not a product choice. Illustrative, not endorsements.</t>
  </si>
  <si>
    <t>ZTA-02</t>
  </si>
  <si>
    <t>Establish Trust Zones and Segmentation Boundaries</t>
  </si>
  <si>
    <t>Defines and enforces trust zones that separate networks, workloads, or user groups by sensitivity and criticality, with documented rules for inter-zone traffic.</t>
  </si>
  <si>
    <t>Trust zones shall be defined and enforced to separate network segments, workloads, or user groups based on sensitivity, criticality, and trust requirements, with clearly documented rules governing allowed inter-zone communications.</t>
  </si>
  <si>
    <t>A flat network lets an attacker who breaches one host move laterally to everything; without enforced zones a single compromise becomes an enterprise compromise.</t>
  </si>
  <si>
    <t>Classify assets by sensitivity, define trust zones, and enforce boundaries with segmentation controls and explicit allow rules for inter-zone communication; deny by default.</t>
  </si>
  <si>
    <t>The network is flat with no trust zones or segmentation.</t>
  </si>
  <si>
    <t>Some segmentation exists but boundaries and rules are undocumented.</t>
  </si>
  <si>
    <t>Zones are defined for key systems but enforcement and rules are inconsistent.</t>
  </si>
  <si>
    <t>Trust zones are defined by sensitivity and enforced with documented deny-by-default inter-zone rules.</t>
  </si>
  <si>
    <t>Zone boundaries and traffic rules are monitored, tested, and refined as the environment changes.</t>
  </si>
  <si>
    <t>PR.IR-01, PR.AA-05 (Strong, asserted)</t>
  </si>
  <si>
    <t>SC-7, AC-4 (Strong, asserted)</t>
  </si>
  <si>
    <t>A.8.20, A.8.22 (Strong, asserted)</t>
  </si>
  <si>
    <t>CIS 12, CIS 4 (Partial, asserted)</t>
  </si>
  <si>
    <t>Network segmentation and microsegmentation; illustrative: host-based firewalls, VLANs and ACLs, identity-based microsegmentation. Category, not a product choice. Illustrative, not endorsements.</t>
  </si>
  <si>
    <t>ZTA-03</t>
  </si>
  <si>
    <t>Implement Context-Aware Access Policies</t>
  </si>
  <si>
    <t>Incorporates contextual attributes such as device posture, user role, geolocation, and behavioral baselines into dynamic access decisions.</t>
  </si>
  <si>
    <t>Access decisions shall incorporate contextual attributes such as device posture, user role, geolocation, and behavioral baselines to dynamically determine access permissions.</t>
  </si>
  <si>
    <t>Access based only on a valid credential grants a stolen account or compromised device full reach; without context, a login from an anomalous device or location looks identical to a legitimate one.</t>
  </si>
  <si>
    <t>Adopt attribute-based access policies that evaluate device posture, role, location, and behavior at decision time; deny or step up when context is anomalous.</t>
  </si>
  <si>
    <t>Access decisions consider only credentials, with no contextual attributes.</t>
  </si>
  <si>
    <t>Some context (such as location) is checked informally for select systems.</t>
  </si>
  <si>
    <t>Contextual attributes are used inconsistently across applications.</t>
  </si>
  <si>
    <t>Context-aware policies evaluating posture, role, location, and behavior are standard for sensitive access.</t>
  </si>
  <si>
    <t>Attribute sources and policy effectiveness are measured and tuned against observed access patterns.</t>
  </si>
  <si>
    <t>AC-2, AC-3, AC-24 (Strong, asserted)</t>
  </si>
  <si>
    <t>A.5.15, A.8.2 (Partial, asserted)</t>
  </si>
  <si>
    <t>Attribute-based and context-aware access control; illustrative: policy engines evaluating device and user attributes, risk-based conditional access, open policy frameworks. Category, not a product choice. Illustrative, not endorsements.</t>
  </si>
  <si>
    <t>ZTA-04</t>
  </si>
  <si>
    <t>Enforce Continuous Authentication and Authorization</t>
  </si>
  <si>
    <t>Requires users, devices, and services to be re-authenticated and re-authorized throughout a session rather than only at initial access.</t>
  </si>
  <si>
    <t>All users, devices, and services shall undergo continuous authentication and authorization checks throughout a session, not solely at the initial point of access.</t>
  </si>
  <si>
    <t>One-time authentication leaves a session trusted for its full lifetime; an attacker who hijacks or rides an established session faces no further checks until it expires.</t>
  </si>
  <si>
    <t>Enforce session-length re-authentication and continuous authorization, with reevaluation triggered by risk signals, timeouts, and privilege changes.</t>
  </si>
  <si>
    <t>Authentication happens only at initial login; sessions are trusted thereafter.</t>
  </si>
  <si>
    <t>Occasional reauthentication is prompted for a few high-risk actions.</t>
  </si>
  <si>
    <t>Continuous checks apply to some systems but not consistently.</t>
  </si>
  <si>
    <t>Session-long continuous authentication and authorization are standard for enterprise resources.</t>
  </si>
  <si>
    <t>Reauthentication triggers and session risk decisions are measured and refined over time.</t>
  </si>
  <si>
    <t>AC-3, AC-12, IA-2, IA-11 (Partial, asserted)</t>
  </si>
  <si>
    <t>A.5.17, A.8.5 (Partial, asserted)</t>
  </si>
  <si>
    <t>Continuous authentication and session management; illustrative: reauthentication and session timeout policies, risk-based step-up authentication, short-lived tokens. Category, not a product choice. Illustrative, not endorsements.</t>
  </si>
  <si>
    <t>ZTA-05</t>
  </si>
  <si>
    <t>Require Device Posture Assessment Prior to Access</t>
  </si>
  <si>
    <t>Restricts resource access to devices that meet defined security posture baselines, validating posture in real time within the access flow.</t>
  </si>
  <si>
    <t>Access to enterprise resources shall be restricted to devices that meet predefined security posture baselines (e.g., patch level, endpoint protection status), with real-time posture validation integrated into access control flows.</t>
  </si>
  <si>
    <t>An unpatched or unmanaged device with valid credentials becomes an entry point; without posture checks, a compromised or non-compliant endpoint gains the same access as a hardened one.</t>
  </si>
  <si>
    <t>Define device posture baselines (patch level, endpoint protection, encryption) and integrate real-time posture validation into access control so failing devices are blocked or quarantined. See Asset Management.</t>
  </si>
  <si>
    <t>Device posture is not checked before granting access.</t>
  </si>
  <si>
    <t>Posture is verified manually or occasionally for some devices.</t>
  </si>
  <si>
    <t>Posture checks exist for certain access paths but are not enforced everywhere.</t>
  </si>
  <si>
    <t>Real-time posture validation against defined baselines gates access to enterprise resources.</t>
  </si>
  <si>
    <t>Posture baselines and enforcement outcomes are monitored and improved as threats evolve.</t>
  </si>
  <si>
    <t>PR.AA-05, PR.PS-01, ID.AM-02 (Partial, asserted)</t>
  </si>
  <si>
    <t>AC-19, CM-8, IA-3, SI-4 (Partial, asserted)</t>
  </si>
  <si>
    <t>A.8.1, A.8.9 (Partial, asserted)</t>
  </si>
  <si>
    <t>CIS 1, CIS 4, CIS 13 (Partial, asserted)</t>
  </si>
  <si>
    <t>Device posture and compliance validation; illustrative: network access control (NAC), mobile and unified endpoint management (MDM/UEM), endpoint posture signals from EDR. Category, not a product choice. Illustrative, not endorsements.</t>
  </si>
  <si>
    <t>ZTA-06</t>
  </si>
  <si>
    <t>Centralize Policy Decision and Enforcement Points (PDP/PEP)</t>
  </si>
  <si>
    <t>Architects centralized Policy Decision Points and distributed Policy Enforcement Points to deliver consistent, scalable access control.</t>
  </si>
  <si>
    <t>Organizations shall architect their ZTA to include centralized Policy Decision Points (PDPs) and distributed Policy Enforcement Points (PEPs) to ensure scalable, consistent access control.</t>
  </si>
  <si>
    <t>When each system decides access on its own, policy diverges and gaps appear; a fragmented decision layer produces inconsistent enforcement that attackers and misconfigurations exploit.</t>
  </si>
  <si>
    <t>Centralize access decisions in a Policy Decision Point and enforce them through distributed Policy Enforcement Points close to each resource, keeping policy definitions single-sourced.</t>
  </si>
  <si>
    <t>Access decisions are scattered across systems with no central policy point.</t>
  </si>
  <si>
    <t>Some shared decision logic exists but enforcement is inconsistent.</t>
  </si>
  <si>
    <t>A PDP and PEP model is used for parts of the environment.</t>
  </si>
  <si>
    <t>Centralized PDPs and distributed PEPs enforce access policy consistently across resources.</t>
  </si>
  <si>
    <t>Policy decision and enforcement coverage is measured and expanded, with drift corrected on a cadence.</t>
  </si>
  <si>
    <t>AC-3, AC-25, SC-7 (Partial, asserted)</t>
  </si>
  <si>
    <t>A.5.15, A.8.2 (Weak, asserted)</t>
  </si>
  <si>
    <t>Policy decision and enforcement engines; illustrative: open policy engines (e.g., Open Policy Agent), identity-aware proxies, authorization services. Category, not a product choice. Illustrative, not endorsements.</t>
  </si>
  <si>
    <t>ZTA-07</t>
  </si>
  <si>
    <t>Implement Resource-Based Access Control</t>
  </si>
  <si>
    <t>Enforces granular, identity-aware access policies directly at each resource, independent of network location.</t>
  </si>
  <si>
    <t>Each enterprise resource (e.g., application, database, service) shall have granular, identity-aware access policies enforced directly at the resource layer, independent of the network perimeter.</t>
  </si>
  <si>
    <t>Perimeter-based trust means anything inside the network reaches a resource; without resource-level, identity-aware policy, a foothold inside the perimeter grants broad access to applications and data.</t>
  </si>
  <si>
    <t>Place identity-aware access controls at the application, service, and data layer so each resource authorizes requests on identity and context regardless of network origin.</t>
  </si>
  <si>
    <t>Resources rely on network location for access, with no resource-level policy.</t>
  </si>
  <si>
    <t>Some applications enforce their own identity checks inconsistently.</t>
  </si>
  <si>
    <t>Resource-level access policies exist for key systems but not broadly.</t>
  </si>
  <si>
    <t>Granular identity-aware policies are enforced at the resource layer independent of the perimeter.</t>
  </si>
  <si>
    <t>Resource-level policy coverage and effectiveness are reviewed and tightened over time.</t>
  </si>
  <si>
    <t>A.8.3, A.8.4 (Partial, asserted)</t>
  </si>
  <si>
    <t>Identity-aware resource access; illustrative: identity-aware application proxies, service mesh authorization, API gateways with per-request authorization. Category, not a product choice. Illustrative, not endorsements.</t>
  </si>
  <si>
    <t>ZTA-08</t>
  </si>
  <si>
    <t>Enable East-West Traffic Visibility</t>
  </si>
  <si>
    <t>Deploys monitoring and analysis of internal East-West traffic to detect anomalies, lateral movement, and policy violations within zones.</t>
  </si>
  <si>
    <t>Mechanisms shall be deployed to monitor and analyze East-West (internal) traffic to detect anomalous behaviors, lateral movement attempts, and policy violations within segmented zones.</t>
  </si>
  <si>
    <t>Most breach damage happens after entry, as attackers move laterally; without East-West visibility, that movement is invisible and segmentation failures go unnoticed until impact.</t>
  </si>
  <si>
    <t>Instrument internal traffic with flow monitoring and behavioral analytics to surface lateral movement, anomalous connections, and violations of segmentation policy. See Threat Detection and Response.</t>
  </si>
  <si>
    <t>Internal East-West traffic is not monitored.</t>
  </si>
  <si>
    <t>Some internal traffic is captured but rarely analyzed.</t>
  </si>
  <si>
    <t>East-West monitoring covers certain zones without consistent analysis.</t>
  </si>
  <si>
    <t>East-West traffic is monitored and analyzed for anomalies and lateral movement across zones.</t>
  </si>
  <si>
    <t>Detection coverage and efficacy are measured against known techniques and improved on a cadence.</t>
  </si>
  <si>
    <t>DE.CM-01, DE.AE-02 (Strong, asserted)</t>
  </si>
  <si>
    <t>SI-4, AC-4, SC-7 (Partial, asserted)</t>
  </si>
  <si>
    <t>A.8.16, A.8.20 (Partial, asserted)</t>
  </si>
  <si>
    <t>CIS 13 (Partial, asserted)</t>
  </si>
  <si>
    <t>Internal network detection and traffic analytics; illustrative: network detection and response (NDR), flow monitoring (NetFlow/IPFIX), east-west traffic analytics. Category, not a product choice. Illustrative, not endorsements.</t>
  </si>
  <si>
    <t>ZTA-09</t>
  </si>
  <si>
    <t>Ensure Identity Binding to Sessions and Transactions</t>
  </si>
  <si>
    <t>Binds every session and transaction cryptographically or logically to the initiating identity for traceability and hijack resistance.</t>
  </si>
  <si>
    <t>All sessions and transactions shall be cryptographically or logically bound to the initiating identity to ensure traceability and prevent session hijacking.</t>
  </si>
  <si>
    <t>Sessions not bound to an identity can be replayed or stolen; an attacker who captures a token or session reuses it as the legitimate user with no trace back to a different actor.</t>
  </si>
  <si>
    <t>Bind sessions and transactions to identity using mechanisms such as mutual TLS, token binding, or signed requests, and log the identity behind each action.</t>
  </si>
  <si>
    <t>Sessions and transactions are not bound to a verified identity.</t>
  </si>
  <si>
    <t>Some binding exists for select flows but is not consistent.</t>
  </si>
  <si>
    <t>Identity binding is applied to important systems inconsistently.</t>
  </si>
  <si>
    <t>Sessions and transactions are cryptographically or logically bound to identity as standard.</t>
  </si>
  <si>
    <t>Binding coverage and traceability are audited and strengthened over time.</t>
  </si>
  <si>
    <t>PR.AA-03, PR.DS-02 (Partial, asserted)</t>
  </si>
  <si>
    <t>IA-2, AC-12, SC-23 (Partial, asserted)</t>
  </si>
  <si>
    <t>A.8.5, A.5.17 (Partial, asserted)</t>
  </si>
  <si>
    <t>Session identity binding; illustrative: mutual TLS, token binding and sender-constrained tokens, signed request mechanisms. Category, not a product choice. Illustrative, not endorsements.</t>
  </si>
  <si>
    <t>ZTA-10</t>
  </si>
  <si>
    <t>Integrate Telemetry for Trust Evaluation</t>
  </si>
  <si>
    <t>Feeds continuous telemetry from endpoints, users, network, and security tools into trust algorithms that adjust access decisions and risk scoring.</t>
  </si>
  <si>
    <t>Continuous telemetry from endpoints, user activity, network traffic, and security tools shall feed into trust algorithms to dynamically adjust access decisions and risk scoring.</t>
  </si>
  <si>
    <t>Trust decisions made without live signal go stale; without telemetry feeding the decision, a device that turned malicious mid-session keeps its access and risk scores never move.</t>
  </si>
  <si>
    <t>Collect and normalize telemetry from endpoints, identity, network, and security tools and feed it into the trust evaluation engine so access and risk scores update dynamically. See Threat Detection and Response.</t>
  </si>
  <si>
    <t>No telemetry feeds trust or access decisions.</t>
  </si>
  <si>
    <t>Some telemetry is collected but not used in access decisions.</t>
  </si>
  <si>
    <t>Selected telemetry informs trust decisions for some systems.</t>
  </si>
  <si>
    <t>Continuous multi-source telemetry drives dynamic trust and risk scoring for access.</t>
  </si>
  <si>
    <t>Telemetry quality and its effect on trust decisions are measured and tuned on a cadence.</t>
  </si>
  <si>
    <t>DE.CM-01, DE.AE-02, ID.RA-01 (Partial, asserted)</t>
  </si>
  <si>
    <t>SI-4, AU-6, CA-7 (Partial, asserted)</t>
  </si>
  <si>
    <t>Telemetry aggregation and analytics for trust scoring; illustrative: SIEM, user and entity behavior analytics (UEBA), open telemetry pipelines. Category, not a product choice. Illustrative, not endorsements.</t>
  </si>
  <si>
    <t>ZTA-11</t>
  </si>
  <si>
    <t>Apply Just-In-Time (JIT) Access Principles</t>
  </si>
  <si>
    <t>Provisions access to sensitive resources just in time to reduce standing privileges and shorten exposure windows.</t>
  </si>
  <si>
    <t>Access to sensitive resources shall be provisioned using just-in-time (JIT) models to reduce standing privileges and limit exposure windows.</t>
  </si>
  <si>
    <t>Standing privileged access is a permanent attack surface; every always-on entitlement is a credential an attacker can steal and use at any time, long after the legitimate need has passed.</t>
  </si>
  <si>
    <t>Replace standing access to sensitive resources with just-in-time grants that are requested, approved, time-boxed, and automatically revoked. See Identity and Access Management.</t>
  </si>
  <si>
    <t>Access to sensitive resources is standing and long-lived.</t>
  </si>
  <si>
    <t>Temporary access is granted manually and ad hoc.</t>
  </si>
  <si>
    <t>JIT access is used for some privileged paths but not consistently.</t>
  </si>
  <si>
    <t>Just-in-time, time-boxed access is standard for sensitive and privileged resources.</t>
  </si>
  <si>
    <t>Standing privilege levels and JIT usage are measured and driven down over time.</t>
  </si>
  <si>
    <t>Just-in-time and privileged access management; illustrative: privileged access management (PAM), JIT provisioning workflows, time-bound role activation. Category, not a product choice. Illustrative, not endorsements.</t>
  </si>
  <si>
    <t>ZTA-12</t>
  </si>
  <si>
    <t>Enforce Least Privilege at All Layers</t>
  </si>
  <si>
    <t>Enforces least privilege across user, service, network, and data layers so entities access only the minimum necessary.</t>
  </si>
  <si>
    <t>Zero Trust implementations shall enforce the principle of least privilege across user, service, network, and data layers, ensuring entities only access the minimum necessary resources.</t>
  </si>
  <si>
    <t>Excess privilege turns any compromise into a broad one; over-entitled users, services, and network paths hand an attacker reach far beyond the initially breached account.</t>
  </si>
  <si>
    <t>Right-size entitlements at every layer to the minimum required, remove unused access, and default new grants to least privilege. See Identity and Access Management.</t>
  </si>
  <si>
    <t>Privileges are broad and rarely constrained to need.</t>
  </si>
  <si>
    <t>Least privilege is applied informally in some areas.</t>
  </si>
  <si>
    <t>Least privilege is enforced for certain layers but not uniformly.</t>
  </si>
  <si>
    <t>Least privilege is enforced across user, service, network, and data layers as standard.</t>
  </si>
  <si>
    <t>Entitlement levels are reviewed, excess access is removed, and privilege is continuously tightened.</t>
  </si>
  <si>
    <t>AC-6, AC-3, AC-5 (Strong, asserted)</t>
  </si>
  <si>
    <t>CIS 3, CIS 5, CIS 6 (Strong, asserted)</t>
  </si>
  <si>
    <t>Least-privilege and entitlement management; illustrative: role- and attribute-based access control, entitlement review tooling, policy-as-code authorization. Category, not a product choice. Illustrative, not endorsements.</t>
  </si>
  <si>
    <t>ZTA-13</t>
  </si>
  <si>
    <t>Support ZTA Through Secure Software-Defined Perimeters</t>
  </si>
  <si>
    <t>Uses software-defined perimeter technologies to hide resource locations and reveal them only after successful authentication and authorization.</t>
  </si>
  <si>
    <t>ZTA architectures shall leverage software-defined perimeter (SDP) technologies to obfuscate resource locations and only reveal them upon successful authentication and authorization.</t>
  </si>
  <si>
    <t>Resources exposed to network reconnaissance are attacked before any credential is tried; a visible service is a target, while an unauthenticated scanner should see nothing at all.</t>
  </si>
  <si>
    <t>Deploy software-defined perimeter or zero trust network access so resources are dark to unauthenticated requests and connections are brokered only after identity and context checks pass.</t>
  </si>
  <si>
    <t>Resources are directly reachable and discoverable on the network.</t>
  </si>
  <si>
    <t>Some resources are hidden behind ad hoc access gateways.</t>
  </si>
  <si>
    <t>SDP or ZTNA covers select resources inconsistently.</t>
  </si>
  <si>
    <t>Software-defined perimeter conceals resources and reveals them only post-authorization as standard.</t>
  </si>
  <si>
    <t>SDP coverage and exposure are measured and expanded, with gaps remediated on a cadence.</t>
  </si>
  <si>
    <t>SC-7, AC-3, SC-11 (Partial, asserted)</t>
  </si>
  <si>
    <t>A.8.20, A.8.22 (Partial, asserted)</t>
  </si>
  <si>
    <t>CIS 12 (Weak, asserted)</t>
  </si>
  <si>
    <t>Software-defined perimeter and zero trust network access; illustrative: SDP brokers, ZTNA connectors, single-packet authorization. Category, not a product choice. Illustrative, not endorsements.</t>
  </si>
  <si>
    <t>ZTA-14</t>
  </si>
  <si>
    <t>Automate Policy Updates Based on Risk Indicators</t>
  </si>
  <si>
    <t>Automatically adjusts access policies based on threat intelligence, risk indicators, and environmental changes such as new CVEs or breach reports.</t>
  </si>
  <si>
    <t>Access policies shall be dynamically adjusted through automation based on threat intelligence, risk indicators, and environmental changes (e.g., CVE publication, breach reports).</t>
  </si>
  <si>
    <t>Manually updated policy lags the threat; between a CVE publication or breach report and a human policy change, the window an attacker exploits stays open for hours or days.</t>
  </si>
  <si>
    <t>Wire threat intelligence and risk feeds into policy automation so access is tightened automatically when indicators warrant, with guardrails and audit of automated changes.</t>
  </si>
  <si>
    <t>Access policies are updated only manually and infrequently.</t>
  </si>
  <si>
    <t>Some risk-driven changes are made reactively by hand.</t>
  </si>
  <si>
    <t>Automation adjusts policy for certain risk signals inconsistently.</t>
  </si>
  <si>
    <t>Access policies adjust automatically on threat intelligence and risk indicators as standard.</t>
  </si>
  <si>
    <t>Automated policy actions are measured for accuracy and impact and continuously refined.</t>
  </si>
  <si>
    <t>ID.RA-01, DE.AE-02, RS.MA-01 (Partial, asserted)</t>
  </si>
  <si>
    <t>RA-5, SI-5, CA-7 (Partial, asserted)</t>
  </si>
  <si>
    <t>A.5.7, A.8.8 (Partial, asserted)</t>
  </si>
  <si>
    <t>CIS 7 (Partial, asserted)</t>
  </si>
  <si>
    <t>Risk-driven policy automation; illustrative: SOAR playbooks, threat intelligence platforms, policy-as-code with automated triggers. Category, not a product choice. Illustrative, not endorsements.</t>
  </si>
  <si>
    <t>ZTA-15</t>
  </si>
  <si>
    <t>Implement Continuous Trust Validation for Devices and Services</t>
  </si>
  <si>
    <t>Makes assigned trust decay over time so devices, services, and identities must be revalidated based on activity, posture, and compliance.</t>
  </si>
  <si>
    <t>Trust assigned to devices, services, and identities shall decay over time and require periodic revalidation based on activity, security posture, and policy compliance.</t>
  </si>
  <si>
    <t>Trust granted once and never revisited becomes permanent; a device or identity that has since drifted out of compliance keeps access it no longer merits, and stale trust accumulates silently.</t>
  </si>
  <si>
    <t>Set trust to expire and require periodic revalidation of devices, services, and identities against current posture and policy, revoking or stepping up when validation fails.</t>
  </si>
  <si>
    <t>Trust is granted once and never expires or revalidates.</t>
  </si>
  <si>
    <t>Revalidation happens occasionally and manually.</t>
  </si>
  <si>
    <t>Trust decay and revalidation apply to some entities inconsistently.</t>
  </si>
  <si>
    <t>Trust decays over time with periodic revalidation of devices, services, and identities as standard.</t>
  </si>
  <si>
    <t>Revalidation intervals and outcomes are measured and tuned to observed risk.</t>
  </si>
  <si>
    <t>AC-2, AC-12, IA-4 (Partial, asserted)</t>
  </si>
  <si>
    <t>A.5.18, A.8.2 (Partial, asserted)</t>
  </si>
  <si>
    <t>CIS 5, CIS 6 (Weak, asserted)</t>
  </si>
  <si>
    <t>Continuous trust validation and re-evaluation; illustrative: continuous authentication engines, session risk scoring, periodic access recertification. Category, not a product choice. Illustrative, not endorsements.</t>
  </si>
  <si>
    <t>ZTA-16</t>
  </si>
  <si>
    <t>Establish Governance for ZTA Roles and Responsibilities</t>
  </si>
  <si>
    <t>Defines clear roles and responsibilities for zero trust implementation, maintenance, and oversight across security, IT, and business units.</t>
  </si>
  <si>
    <t>Roles and responsibilities for Zero Trust implementation, maintenance, and oversight shall be clearly defined, including cross-functional collaboration between security, IT, and business units.</t>
  </si>
  <si>
    <t>When no one owns zero trust, decisions stall and gaps fall between teams; unclear accountability leaves segmentation, identity, and policy work half-done and unmaintained.</t>
  </si>
  <si>
    <t>Assign and document ZTA roles and responsibilities, including cross-functional decision rights and escalation, with named owners for each program area. See Cybersecurity Governance and Oversight.</t>
  </si>
  <si>
    <t>No defined roles or ownership for zero trust exist.</t>
  </si>
  <si>
    <t>Responsibilities are assumed informally by whoever is available.</t>
  </si>
  <si>
    <t>Some roles are defined but cross-functional gaps remain.</t>
  </si>
  <si>
    <t>ZTA roles, responsibilities, and cross-functional collaboration are documented and assigned.</t>
  </si>
  <si>
    <t>Role effectiveness and accountability are reviewed and adjusted as the program matures.</t>
  </si>
  <si>
    <t>PM-2, PL-9, PS-7 (Partial, asserted)</t>
  </si>
  <si>
    <t>A.5.2, A.5.3, Cl.5.3 (Strong, asserted)</t>
  </si>
  <si>
    <t>Governance role and responsibility definition; illustrative: RACI matrices, documented charters, cross-functional steering structures. Category, not a product choice. Illustrative, not endorsements.</t>
  </si>
  <si>
    <t>ZTA-17</t>
  </si>
  <si>
    <t>Conduct Regular Zero Trust Readiness Assessments</t>
  </si>
  <si>
    <t>Performs periodic assessments of zero trust maturity and readiness using defined benchmarks, frameworks, or third-party evaluation.</t>
  </si>
  <si>
    <t>Organizations shall perform periodic assessments of their Zero Trust maturity and readiness using defined benchmarks, frameworks, or third-party evaluations.</t>
  </si>
  <si>
    <t>Without measurement, zero trust progress is assumed rather than known; gaps and regressions stay hidden and investment decisions rest on optimism instead of assessed maturity.</t>
  </si>
  <si>
    <t>Assess ZTA maturity on a set cadence against a recognized model or benchmark, document gaps, and feed findings into the roadmap; use third-party review where independence adds value.</t>
  </si>
  <si>
    <t>Zero trust maturity is never formally assessed.</t>
  </si>
  <si>
    <t>Readiness is judged informally without a benchmark.</t>
  </si>
  <si>
    <t>Assessments happen occasionally against inconsistent criteria.</t>
  </si>
  <si>
    <t>Periodic maturity assessments against a defined framework or benchmark are standard.</t>
  </si>
  <si>
    <t>Assessment results trend over time and drive prioritized program improvements.</t>
  </si>
  <si>
    <t>ID.IM-01, GV.OV-01 (Partial, asserted)</t>
  </si>
  <si>
    <t>CA-2, CA-7, PM-6 (Partial, asserted)</t>
  </si>
  <si>
    <t>Cl.9.2, A.5.35 (Partial, asserted)</t>
  </si>
  <si>
    <t>Zero trust maturity assessment; illustrative: CISA Zero Trust Maturity Model, DoD Zero Trust maturity benchmarks, structured self-assessment against NIST SP 800-207. Category, not a product choice. Illustrative, not endorsements.</t>
  </si>
  <si>
    <t>ZTA-18</t>
  </si>
  <si>
    <t>Monitor for Policy Drift and Configuration Deviations</t>
  </si>
  <si>
    <t>Detects, alerts on, and remediates deviations from defined zero trust policies or configurations that could weaken trust boundaries.</t>
  </si>
  <si>
    <t>Controls shall be in place to detect, alert, and remediate deviations from defined ZTA policies or configurations that could undermine trust boundaries or enforcement.</t>
  </si>
  <si>
    <t>Policies and configurations drift as changes accumulate; an unnoticed relaxed rule or misconfiguration quietly reopens a segmentation gap or access path an attacker later walks through.</t>
  </si>
  <si>
    <t>Continuously compare live policy and configuration against an approved baseline, alert on drift, and remediate deviations that affect trust boundaries. See Security Configuration and Hardening.</t>
  </si>
  <si>
    <t>Policy and configuration drift is not monitored.</t>
  </si>
  <si>
    <t>Deviations are noticed only incidentally.</t>
  </si>
  <si>
    <t>Drift detection covers some configurations inconsistently.</t>
  </si>
  <si>
    <t>Deviations from ZTA policy and configuration baselines are detected, alerted, and remediated.</t>
  </si>
  <si>
    <t>Drift frequency and remediation time are measured and reduced over time.</t>
  </si>
  <si>
    <t>DE.CM-09, PR.PS-01, ID.IM-02 (Partial, asserted)</t>
  </si>
  <si>
    <t>CM-2, CM-3, CM-6, SI-4 (Strong, asserted)</t>
  </si>
  <si>
    <t>A.8.9, A.8.32 (Partial, asserted)</t>
  </si>
  <si>
    <t>Configuration drift and policy compliance monitoring; illustrative: configuration management and desired-state tooling, cloud security posture management (CSPM), policy-as-code compliance checks. Category, not a product choice. Illustrative, not endorsements.</t>
  </si>
  <si>
    <t>ZTA-19</t>
  </si>
  <si>
    <t>Integrate Zero Trust with Cloud and Hybrid Environments</t>
  </si>
  <si>
    <t>Extends zero trust policies and enforcement consistently across on-premise, cloud, and hybrid environments and their differing trust models.</t>
  </si>
  <si>
    <t>ZTA policies and enforcement mechanisms shall extend consistently across on-premise, cloud, and hybrid environments, accounting for different trust models and control capabilities.</t>
  </si>
  <si>
    <t>Zero trust applied only on-premise leaves cloud and hybrid workloads governed by weaker or different rules; inconsistent enforcement creates seams attackers pivot through between environments.</t>
  </si>
  <si>
    <t>Apply consistent identity, segmentation, and access policy across on-premise and cloud, reconciling differing native controls so enforcement does not weaken at environment boundaries. See Cloud Security.</t>
  </si>
  <si>
    <t>Zero trust is applied in one environment while others use different rules.</t>
  </si>
  <si>
    <t>Cloud and hybrid coverage is ad hoc and inconsistent.</t>
  </si>
  <si>
    <t>Policies extend to some cloud environments with gaps at the seams.</t>
  </si>
  <si>
    <t>ZTA policy and enforcement extend consistently across on-premise, cloud, and hybrid.</t>
  </si>
  <si>
    <t>Cross-environment consistency is measured and gaps are closed as platforms change.</t>
  </si>
  <si>
    <t>PR.AA-05, ID.AM-08 (Partial, asserted)</t>
  </si>
  <si>
    <t>AC-3, SC-7, CA-3 (Partial, asserted)</t>
  </si>
  <si>
    <t>A.5.23, A.8.20 (Partial, asserted)</t>
  </si>
  <si>
    <t>CIS 3, CIS 12 (Weak, asserted)</t>
  </si>
  <si>
    <t>Consistent cross-environment access enforcement; illustrative: cloud access security brokers (CASB), ZTNA spanning cloud and on-premise, cloud-native identity and policy services. Category, not a product choice. Illustrative, not endorsements.</t>
  </si>
  <si>
    <t>ZTA-20</t>
  </si>
  <si>
    <t>Maintain an Inventory of Trust Relationships</t>
  </si>
  <si>
    <t>Maintains a current inventory of trust relationships across systems, services, and users, with rationale, risk level, and expiration criteria.</t>
  </si>
  <si>
    <t>Organizations shall maintain an up-to-date inventory of all trust relationships across systems, services, and users, including documented rationale, risk level, and expiration criteria.</t>
  </si>
  <si>
    <t>Undocumented trust relationships accumulate and outlive their purpose; forgotten federations, service accounts, and integrations become unmonitored paths an attacker inherits and abuses.</t>
  </si>
  <si>
    <t>Catalog all trust relationships with owner, rationale, risk, and expiration, and review the inventory on a cadence to retire relationships that are no longer justified. See Asset Management.</t>
  </si>
  <si>
    <t>Trust relationships are not inventoried.</t>
  </si>
  <si>
    <t>Some relationships are documented informally and go stale.</t>
  </si>
  <si>
    <t>An inventory exists for parts of the environment without full attributes.</t>
  </si>
  <si>
    <t>A current inventory of trust relationships with rationale, risk, and expiration is maintained.</t>
  </si>
  <si>
    <t>The inventory is reviewed on a cadence and unjustified relationships are retired.</t>
  </si>
  <si>
    <t>ID.AM-04, ID.AM-01 (Partial, asserted)</t>
  </si>
  <si>
    <t>CA-3, PM-5, CM-8, AC-20 (Partial, asserted)</t>
  </si>
  <si>
    <t>A.5.9, A.5.19 (Partial, asserted)</t>
  </si>
  <si>
    <t>CIS 1, CIS 15 (Partial, asserted)</t>
  </si>
  <si>
    <t>Trust relationship and dependency inventory; illustrative: configuration management databases (CMDB), asset and integration registries, federation and connection tracking. Category, not a product choice. Illustrative, not endorsements.</t>
  </si>
  <si>
    <t>ZTA-21</t>
  </si>
  <si>
    <t>Validate Third-Party Compliance with Zero Trust Principles</t>
  </si>
  <si>
    <t>Reviews third-party integrations for compatibility with zero trust principles, including identity federation, segmentation, and contextual access.</t>
  </si>
  <si>
    <t>Third-party integrations shall be reviewed to ensure compatibility with ZTA principles, including identity federation, segmentation enforcement, and contextual access control.</t>
  </si>
  <si>
    <t>A third party that cannot honor zero trust becomes the weak link; a partner integration without proper federation or segmentation lets a supplier compromise reach across the trust boundary into your environment.</t>
  </si>
  <si>
    <t>Assess third-party integrations against ZTA requirements before and during the relationship, requiring identity federation, enforced segmentation, and contextual access, and remediating or isolating those that cannot comply. See Third-Party and Supply Chain Risk Management.</t>
  </si>
  <si>
    <t>Third-party integrations are not reviewed against zero trust principles.</t>
  </si>
  <si>
    <t>Some partners are assessed informally.</t>
  </si>
  <si>
    <t>ZTA compatibility is checked for select integrations inconsistently.</t>
  </si>
  <si>
    <t>Third-party integrations are reviewed against ZTA requirements as standard.</t>
  </si>
  <si>
    <t>Third-party ZTA compliance is tracked, and non-conforming integrations are remediated or isolated on a cadence.</t>
  </si>
  <si>
    <t>GV.SC-06, ID.RA-10 (Partial, asserted)</t>
  </si>
  <si>
    <t>SA-9, SR-3, CA-3, AC-20 (Partial, asserted)</t>
  </si>
  <si>
    <t>A.5.19, A.5.20, A.5.22 (Partial, asserted)</t>
  </si>
  <si>
    <t>Third-party integration review and federation; illustrative: identity federation standards (SAML, OIDC), third-party risk assessment workflows, integration security reviews. Category, not a product choice. Illustrative, not endorsements.</t>
  </si>
  <si>
    <t>ZTA-22</t>
  </si>
  <si>
    <t>Conduct Simulated Breach Scenarios to Test ZTA Resilience</t>
  </si>
  <si>
    <t>Runs regular simulated breach and lateral movement exercises to test the effectiveness of ZTA segmentation, detection, and trust revalidation.</t>
  </si>
  <si>
    <t>Regular simulated breach and lateral movement exercises shall be conducted to test the effectiveness of ZTA segmentation, detection, and trust revalidation mechanisms.</t>
  </si>
  <si>
    <t>Zero trust controls assumed effective may fail under real attack; without adversarial testing, a segmentation gap or blind spot in detection is discovered by an actual attacker rather than a controlled exercise.</t>
  </si>
  <si>
    <t>Conduct regular breach and lateral movement simulations against the ZTA, using adversary emulation to test segmentation, detection, and trust revalidation, then remediate the gaps found. See Threat Detection and Response.</t>
  </si>
  <si>
    <t>No breach or lateral movement testing of the architecture is performed.</t>
  </si>
  <si>
    <t>Occasional ad hoc tests occur without a repeatable method.</t>
  </si>
  <si>
    <t>Simulated breach exercises run irregularly with partial scope.</t>
  </si>
  <si>
    <t>Regular breach and lateral movement exercises test ZTA segmentation, detection, and revalidation.</t>
  </si>
  <si>
    <t>Exercise findings trend over time and drive measured improvements to zero trust controls.</t>
  </si>
  <si>
    <t>ID.IM-02, DE.AE-02 (Partial, asserted)</t>
  </si>
  <si>
    <t>CA-8, RA-5, IR-3 (Strong, asserted)</t>
  </si>
  <si>
    <t>A.5.24, A.8.8 (Weak, asserted)</t>
  </si>
  <si>
    <t>CIS 18 (Strong, asserted)</t>
  </si>
  <si>
    <t>Breach and attack simulation and adversary emulation; illustrative: MITRE ATT&amp;CK-aligned emulation, open adversary simulation tools (e.g., Caldera), red team exercises. Category, not a product choice. Illustrative, not endorsements.</t>
  </si>
  <si>
    <t>Micro-Segmentation &amp; Network Access Control (MSN)</t>
  </si>
  <si>
    <t>MSN-01</t>
  </si>
  <si>
    <t>Define Logical Segmentation Boundaries at the Network Layer</t>
  </si>
  <si>
    <t>Documents and enforces logical network boundaries that separate users, devices, and workloads by sensitivity, function, or risk using VLANs, VRFs, or overlay networks.</t>
  </si>
  <si>
    <t>Organizations shall document and implement logical segmentation boundaries that separate users, devices, and workloads based on sensitivity, function, or risk level, using VLANs, VRFs, or overlay networks.</t>
  </si>
  <si>
    <t>Without deliberate boundaries a flat network lets an attacker who lands on any host reach everything; one compromised printer or laptop becomes a path to the crown jewels.</t>
  </si>
  <si>
    <t>Group assets into segments by sensitivity and function, then implement the separation with VLANs, VRFs, or overlay networks and document the intended zone-to-zone flows.</t>
  </si>
  <si>
    <t>The network is flat; no logical segmentation boundaries exist.</t>
  </si>
  <si>
    <t>A few VLANs or zones exist but were created ad hoc without a design.</t>
  </si>
  <si>
    <t>Segments follow a rough scheme but sensitivity mapping and documentation are inconsistent.</t>
  </si>
  <si>
    <t>Segmentation boundaries are defined by sensitivity and function, documented, and implemented consistently.</t>
  </si>
  <si>
    <t>Segment design is reviewed against actual traffic and asset changes on a cadence and refined.</t>
  </si>
  <si>
    <t>A.8.22, A.8.20 (Strong, asserted)</t>
  </si>
  <si>
    <t>CIS 12, CIS 4 (Strong, asserted)</t>
  </si>
  <si>
    <t>Network segmentation via switching and routing; illustrative: 802.1Q VLANs, VRF on standard routers/switches, overlay networks (e.g., VXLAN). Category, not a product choice. Illustrative, not endorsements.</t>
  </si>
  <si>
    <t>MSN-02</t>
  </si>
  <si>
    <t>Enforce Host-Level Micro-Segmentation</t>
  </si>
  <si>
    <t>Deploys host-based firewalls or agents so micro-segmentation is enforced at the workload or endpoint, controlling process-to-process and application-level communication.</t>
  </si>
  <si>
    <t>Host-based firewalls or agent-based enforcement mechanisms shall be deployed to enable micro-segmentation directly at the workload or endpoint level, enforcing process-to-process or application-level communication controls.</t>
  </si>
  <si>
    <t>Network-layer zones alone leave workloads inside a segment free to talk to each other; without host enforcement an attacker moves laterally among peers that share a subnet.</t>
  </si>
  <si>
    <t>Deploy host firewalls or segmentation agents on workloads and endpoints, define allow rules at the process or application level, and default-deny the rest.</t>
  </si>
  <si>
    <t>No host-level enforcement; only perimeter or VLAN controls apply.</t>
  </si>
  <si>
    <t>Host firewalls exist on some systems with default or hand-edited rules.</t>
  </si>
  <si>
    <t>Host enforcement is applied to certain workload classes but coverage is uneven.</t>
  </si>
  <si>
    <t>Host-based micro-segmentation with least-privilege allow rules is standard for in-scope workloads.</t>
  </si>
  <si>
    <t>Host policies are measured for coverage and drift and tuned against observed flows on a cadence.</t>
  </si>
  <si>
    <t>PR.IR-01, PR.PS-01 (Partial, asserted)</t>
  </si>
  <si>
    <t>SC-7(21), AC-4, SC-7 (Strong, asserted)</t>
  </si>
  <si>
    <t>A.8.22, A.8.20 (Partial, asserted)</t>
  </si>
  <si>
    <t>CIS 4, CIS 13 (Partial, asserted)</t>
  </si>
  <si>
    <t>Host-based firewall and micro-segmentation agents; illustrative: OS-native firewalls (nftables/iptables, Windows Filtering Platform), identity-based host segmentation agents. Category, not a product choice. Illustrative, not endorsements.</t>
  </si>
  <si>
    <t>MSN-03</t>
  </si>
  <si>
    <t>Implement Policy-Driven NAC Enforcement</t>
  </si>
  <si>
    <t>Enforces network access dynamically from user role, device posture, location, and time using 802.1X, MACsec, or software-defined enforcement.</t>
  </si>
  <si>
    <t>Network Access Control policies shall be enforced dynamically based on user role, device posture, location, and time of access, leveraging 802.1X, MACsec, or software-defined enforcement technologies.</t>
  </si>
  <si>
    <t>Static, port-based access lets any device that plugs in reach the network; without policy-driven NAC an unmanaged or rogue device gains the same access as a trusted one.</t>
  </si>
  <si>
    <t>Authenticate devices and users with 802.1X, evaluate posture and context at connection, and assign access dynamically through a NAC or software-defined enforcement point.</t>
  </si>
  <si>
    <t>Access is granted by physical port or open SSID with no authentication.</t>
  </si>
  <si>
    <t>802.1X or NAC is piloted on some segments without consistent policy.</t>
  </si>
  <si>
    <t>NAC enforces on many access points but posture and context inputs are partial.</t>
  </si>
  <si>
    <t>Policy-driven NAC keyed to role, posture, location, and time is standard across access layers.</t>
  </si>
  <si>
    <t>NAC policy effectiveness and bypass attempts are monitored and policies refined on a cadence.</t>
  </si>
  <si>
    <t>PR.AA-01, PR.AA-03, PR.AA-05 (Strong, asserted)</t>
  </si>
  <si>
    <t>AC-3, IA-3, AC-4 (Strong, asserted)</t>
  </si>
  <si>
    <t>A.8.5, A.5.15, A.8.20 (Strong, asserted)</t>
  </si>
  <si>
    <t>CIS 12, CIS 13, CIS 6 (Strong, asserted)</t>
  </si>
  <si>
    <t>802.1X network access control; illustrative: RADIUS servers (e.g., FreeRADIUS), 802.1X supplicants, MACsec, open-source NAC. Category, not a product choice. Illustrative, not endorsements.</t>
  </si>
  <si>
    <t>MSN-04</t>
  </si>
  <si>
    <t>Tag and Classify Network Assets for Segmentation Alignment</t>
  </si>
  <si>
    <t>Tags and classifies every network-connected asset by function, criticality, and ownership so segmentation policy and enforcement can act on those attributes.</t>
  </si>
  <si>
    <t>All network-connected assets shall be tagged and classified by function, criticality, and ownership to support dynamic segmentation policies and enforcement logic.</t>
  </si>
  <si>
    <t>Segmentation rules that cannot tell a database from a workstation devolve into broad, permissive zones; without classification, policy is written to IP ranges that drift and grow stale.</t>
  </si>
  <si>
    <t>Maintain an asset inventory with function, criticality, and ownership tags, and feed those tags into segmentation and NAC policy so enforcement follows classification. See Asset and Configuration Management.</t>
  </si>
  <si>
    <t>Assets are unclassified; segmentation cannot reference asset attributes.</t>
  </si>
  <si>
    <t>Some assets are tagged informally in spreadsheets or scattered tools.</t>
  </si>
  <si>
    <t>A tagging scheme exists but coverage and accuracy vary and updates lag.</t>
  </si>
  <si>
    <t>Assets are classified by function, criticality, and ownership and drive segmentation policy.</t>
  </si>
  <si>
    <t>Tag coverage and accuracy are measured and reconciled with discovery on a cadence.</t>
  </si>
  <si>
    <t>ID.AM-01, ID.AM-02, ID.AM-05 (Strong, asserted)</t>
  </si>
  <si>
    <t>CM-8, RA-2, PM-5 (Strong, asserted)</t>
  </si>
  <si>
    <t>A.5.9, A.5.12 (Strong, asserted)</t>
  </si>
  <si>
    <t>CIS 1, CIS 3 (Strong, asserted)</t>
  </si>
  <si>
    <t>Asset inventory and classification with tagging; illustrative: open-source CMDB/asset discovery, network discovery scanners, cloud resource tagging. Category, not a product choice. Illustrative, not endorsements.</t>
  </si>
  <si>
    <t>MSN-05</t>
  </si>
  <si>
    <t>Monitor and Alert on Segmentation Violations</t>
  </si>
  <si>
    <t>Generates real-time alerts and logs when unauthorized or anomalous traffic attempts to cross defined segmentation or access boundaries.</t>
  </si>
  <si>
    <t>Systems shall generate real-time alerts and logs when unauthorized or anomalous traffic attempts to traverse defined segmentation or access boundaries.</t>
  </si>
  <si>
    <t>Silent boundaries fail silently; without monitoring, a policy gap or an active lateral-movement attempt crossing a zone goes unnoticed until damage is done.</t>
  </si>
  <si>
    <t>Instrument segmentation and NAC enforcement points to log allow/deny and boundary-crossing events, and alert on unauthorized or anomalous traversal in real time. See threat detection and response.</t>
  </si>
  <si>
    <t>Boundary violations are neither logged nor alerted.</t>
  </si>
  <si>
    <t>Some enforcement points log locally with no alerting or review.</t>
  </si>
  <si>
    <t>Alerts fire for certain boundaries but coverage and tuning are inconsistent.</t>
  </si>
  <si>
    <t>Real-time alerting on segmentation and access violations is standard and routed for response.</t>
  </si>
  <si>
    <t>Alert quality, coverage, and time-to-detect are measured and tuned on a cadence.</t>
  </si>
  <si>
    <t>SI-4, AU-6, SC-7 (Strong, asserted)</t>
  </si>
  <si>
    <t>A.8.16, A.8.15 (Strong, asserted)</t>
  </si>
  <si>
    <t>CIS 13 (Strong, asserted)</t>
  </si>
  <si>
    <t>Network monitoring and alerting; illustrative: flow analysis (NetFlow/IPFIX), open-source IDS (e.g., Suricata, Zeek), SIEM correlation. Category, not a product choice. Illustrative, not endorsements.</t>
  </si>
  <si>
    <t>MSN-06</t>
  </si>
  <si>
    <t>Restrict East-West Traffic Using Granular ACLs</t>
  </si>
  <si>
    <t>Restricts east-west traffic between trust zones and segments with ACLs or software-defined rules so only approved communications are allowed.</t>
  </si>
  <si>
    <t>East-west network traffic shall be restricted using Access Control Lists (ACLs) or software-defined rules, ensuring only approved communications are allowed between trust zones or network segments.</t>
  </si>
  <si>
    <t>Unrestricted east-west traffic is how a single foothold becomes a domain-wide breach; without inter-zone controls, malware and attackers spread freely once inside.</t>
  </si>
  <si>
    <t>Define default-deny ACLs or software-defined rules between zones, permit only the flows the applications require, and validate against the authorized-flow map.</t>
  </si>
  <si>
    <t>East-west traffic between zones is unrestricted.</t>
  </si>
  <si>
    <t>A few block rules exist between zones, added reactively.</t>
  </si>
  <si>
    <t>Inter-zone ACLs cover major boundaries but are permissive or incomplete.</t>
  </si>
  <si>
    <t>Default-deny east-west controls permit only approved flows between zones.</t>
  </si>
  <si>
    <t>Rule sets are reviewed against real flows and pruned of unused permits on a cadence.</t>
  </si>
  <si>
    <t>AC-4, SC-7 (Strong, asserted)</t>
  </si>
  <si>
    <t>Inter-zone access control lists and software-defined rules; illustrative: switch/router ACLs, stateful firewall rule sets, micro-segmentation policy engines. Category, not a product choice. Illustrative, not endorsements.</t>
  </si>
  <si>
    <t>MSN-07</t>
  </si>
  <si>
    <t>Apply Network Segmentation to Third-Party Connections</t>
  </si>
  <si>
    <t>Isolates third-party access such as contractors, partners, and MSPs into dedicated segments with strictly limited and monitored access paths separate from internal resources.</t>
  </si>
  <si>
    <t>Third-party access (e.g., contractors, partners, MSPs) shall be isolated into dedicated segments with strictly limited and monitored access paths, independent of internal network resources.</t>
  </si>
  <si>
    <t>Third parties with broad internal reach are a leading breach vector; without isolation, a compromise at a vendor or MSP becomes a direct route into internal systems.</t>
  </si>
  <si>
    <t>Place third-party connections in dedicated segments, permit only the specific destinations they require, monitor those paths closely, and keep them independent of internal networks. See supplier and third-party governance.</t>
  </si>
  <si>
    <t>Third parties connect into the general internal network.</t>
  </si>
  <si>
    <t>Some vendor access is restricted case by case without a standard.</t>
  </si>
  <si>
    <t>Third-party segments exist for some parties but access paths and monitoring vary.</t>
  </si>
  <si>
    <t>Third-party access is isolated to dedicated, minimally scoped, monitored segments by default.</t>
  </si>
  <si>
    <t>Third-party access paths are reviewed and re-scoped on a cadence as engagements change.</t>
  </si>
  <si>
    <t>PR.AA-05, PR.IR-01, GV.SC-07 (Partial, asserted)</t>
  </si>
  <si>
    <t>AC-4, SC-7, CA-3, AC-20 (Strong, asserted)</t>
  </si>
  <si>
    <t>A.5.19, A.5.22, A.8.22 (Partial, asserted)</t>
  </si>
  <si>
    <t>CIS 12, CIS 15 (Partial, asserted)</t>
  </si>
  <si>
    <t>Isolated third-party access segments and brokered paths; illustrative: dedicated DMZ/VRF segments, VPN with per-partner policy, jump hosts/bastions. Category, not a product choice. Illustrative, not endorsements.</t>
  </si>
  <si>
    <t>MSN-08</t>
  </si>
  <si>
    <t>Enforce NAC on Wireless and Remote Connections</t>
  </si>
  <si>
    <t>Subjects wireless and remote endpoints to NAC policies as rigorous as wired access, using VPN-based or agent-based posture verification.</t>
  </si>
  <si>
    <t>Wireless and remote endpoints shall be subject to NAC policies equivalent in rigor to wired access points, using VPN-based or agent-based posture verification.</t>
  </si>
  <si>
    <t>Remote and wireless entry points are often the weakest link; if they bypass the NAC that governs wired ports, an out-of-policy or infected device walks straight in over Wi-Fi or VPN.</t>
  </si>
  <si>
    <t>Apply equivalent NAC and posture checks to wireless and remote connections, verifying identity and device health via VPN or agent before granting access. See identity and access management.</t>
  </si>
  <si>
    <t>Wireless and remote access have weaker or no NAC compared to wired.</t>
  </si>
  <si>
    <t>Some posture checks apply to VPN or Wi-Fi inconsistently.</t>
  </si>
  <si>
    <t>Remote and wireless NAC exists but is not equivalent in rigor to wired.</t>
  </si>
  <si>
    <t>Wireless and remote endpoints meet the same NAC and posture bar as wired access.</t>
  </si>
  <si>
    <t>Parity of enforcement across access types is measured and gaps closed on a cadence.</t>
  </si>
  <si>
    <t>PR.AA-05, PR.IR-01 (Strong, asserted)</t>
  </si>
  <si>
    <t>AC-17, AC-18, IA-3 (Strong, asserted)</t>
  </si>
  <si>
    <t>A.8.20, A.6.7, A.8.1 (Partial, asserted)</t>
  </si>
  <si>
    <t>CIS 12, CIS 13, CIS 6 (Partial, asserted)</t>
  </si>
  <si>
    <t>NAC and posture verification for wireless and remote access; illustrative: 802.1X on wireless with RADIUS, VPN with posture checks, endpoint compliance agents. Category, not a product choice. Illustrative, not endorsements.</t>
  </si>
  <si>
    <t>MSN-09</t>
  </si>
  <si>
    <t>Integrate NAC with Endpoint Detection Systems</t>
  </si>
  <si>
    <t>Integrates NAC with endpoint protection so real-time endpoint health from EDR or antivirus factors into access decisions.</t>
  </si>
  <si>
    <t>NAC solutions shall be integrated with endpoint protection platforms (e.g., EDR, antivirus) to factor real-time endpoint health into access control decisions.</t>
  </si>
  <si>
    <t>Access decisions blind to endpoint state admit compromised machines; without an EDR signal, a device actively infected can still pass NAC and reach sensitive segments.</t>
  </si>
  <si>
    <t>Feed EDR and antivirus health signals into the NAC decision so unhealthy or unmanaged endpoints are denied, restricted, or quarantined at connection time.</t>
  </si>
  <si>
    <t>NAC decisions ignore endpoint protection state entirely.</t>
  </si>
  <si>
    <t>Endpoint health is checked manually or referenced ad hoc.</t>
  </si>
  <si>
    <t>Some NAC policies consume EDR signals but integration is partial.</t>
  </si>
  <si>
    <t>NAC consumes real-time endpoint health and enforces on it as standard.</t>
  </si>
  <si>
    <t>Integration coverage and decision accuracy are monitored and improved on a cadence.</t>
  </si>
  <si>
    <t>AC-3, SI-4, IA-3, RA-5 (Partial, asserted)</t>
  </si>
  <si>
    <t>A.8.5, A.8.7, A.8.16 (Partial, asserted)</t>
  </si>
  <si>
    <t>CIS 13, CIS 10 (Partial, asserted)</t>
  </si>
  <si>
    <t>NAC-to-endpoint health integration; illustrative: EDR/antivirus posture APIs feeding a NAC policy engine, compliance-driven access gating. Category, not a product choice. Illustrative, not endorsements.</t>
  </si>
  <si>
    <t>MSN-10</t>
  </si>
  <si>
    <t>Utilize Software-Defined Network (SDN) Controls for Segmentation</t>
  </si>
  <si>
    <t>Uses SDN or controller-based solutions to create dynamic, policy-driven segmentation that adapts to changes in environment, threat level, or business context.</t>
  </si>
  <si>
    <t>SDN or controller-based solutions shall be used to create dynamic, policy-driven segmentation that can adapt to changes in environment, threat level, or business context.</t>
  </si>
  <si>
    <t>Static segmentation cannot keep pace with dynamic environments; without programmable control, policy lags behind workload changes and elevated threat conditions, leaving stale gaps.</t>
  </si>
  <si>
    <t>Adopt an SDN or controller model that expresses segmentation as central policy and pushes updates automatically as environment, threat, or business context changes.</t>
  </si>
  <si>
    <t>Segmentation is entirely static and changed only by manual device edits.</t>
  </si>
  <si>
    <t>Some controller-based automation exists in isolated areas.</t>
  </si>
  <si>
    <t>SDN-driven segmentation covers parts of the estate with limited adaptivity.</t>
  </si>
  <si>
    <t>Policy-driven SDN segmentation adapts to context changes as standard practice.</t>
  </si>
  <si>
    <t>Adaptive policy behavior is measured against intended state and tuned on a cadence.</t>
  </si>
  <si>
    <t>PR.IR-01, PR.AA-05 (Partial, asserted)</t>
  </si>
  <si>
    <t>SC-7, AC-4, CM-2 (Partial, asserted)</t>
  </si>
  <si>
    <t>CIS 12 (Partial, asserted)</t>
  </si>
  <si>
    <t>Software-defined networking and controller-based segmentation; illustrative: SDN controllers (e.g., OpenDaylight), overlay policy controllers, intent-based networking. Category, not a product choice. Illustrative, not endorsements.</t>
  </si>
  <si>
    <t>MSN-11</t>
  </si>
  <si>
    <t>Implement Time-Bound Access for Network Connections</t>
  </si>
  <si>
    <t>Automatically revokes temporary access to sensitive network segments after a defined time interval or on activity completion.</t>
  </si>
  <si>
    <t>Temporary access to sensitive network segments shall be automatically revoked after a defined time interval or activity completion to reduce persistent exposure.</t>
  </si>
  <si>
    <t>Temporary access that never expires becomes permanent standing exposure; forgotten grants accumulate into an unmonitored attack surface into sensitive zones.</t>
  </si>
  <si>
    <t>Issue time-bound grants for sensitive-segment access with an expiry or completion trigger, and automate revocation so access does not persist beyond need. See identity and access management.</t>
  </si>
  <si>
    <t>Access grants to sensitive segments are open-ended and manually removed if at all.</t>
  </si>
  <si>
    <t>Some temporary access is time-limited by manual reminder.</t>
  </si>
  <si>
    <t>Time-bound rules exist for certain segments but enforcement is inconsistent.</t>
  </si>
  <si>
    <t>Sensitive-segment access is time-bound and automatically revoked as standard.</t>
  </si>
  <si>
    <t>Grant lifetimes and expiry compliance are measured and tuned on a cadence.</t>
  </si>
  <si>
    <t>AC-2(2), AC-2(5), AC-6 (Partial, asserted)</t>
  </si>
  <si>
    <t>A.5.15, A.5.18 (Partial, asserted)</t>
  </si>
  <si>
    <t>Time-bound and just-in-time network access; illustrative: expiring firewall/NAC grants, just-in-time access brokers, scheduled ACL automation. Category, not a product choice. Illustrative, not endorsements.</t>
  </si>
  <si>
    <t>MSN-12</t>
  </si>
  <si>
    <t>Quarantine Non-Compliant or Infected Devices Automatically</t>
  </si>
  <si>
    <t>Dynamically quarantines or redirects devices to remediation zones when they fail posture assessment or show indicators of compromise, via NAC or SDN.</t>
  </si>
  <si>
    <t>Devices that fail posture assessment or exhibit indicators of compromise shall be dynamically quarantined or redirected to remediation zones via NAC or SDN controls.</t>
  </si>
  <si>
    <t>A failing or infected device left on a trusted segment is a live foothold; without automated quarantine, containment depends on human speed while the threat spreads.</t>
  </si>
  <si>
    <t>Trigger NAC or SDN to move non-compliant or compromised devices into an isolated remediation VLAN or restricted policy automatically on posture failure or IOC detection.</t>
  </si>
  <si>
    <t>Failing or infected devices remain on their normal segment.</t>
  </si>
  <si>
    <t>Quarantine is performed manually after investigation.</t>
  </si>
  <si>
    <t>Automated quarantine exists for some triggers but coverage is partial.</t>
  </si>
  <si>
    <t>Non-compliant or compromised devices are auto-quarantined or redirected as standard.</t>
  </si>
  <si>
    <t>Quarantine triggers, speed, and false positives are measured and tuned on a cadence.</t>
  </si>
  <si>
    <t>DE.CM-01, RS.MI-01, PR.AA-05 (Partial, asserted)</t>
  </si>
  <si>
    <t>SI-4, IR-4, AC-4, SC-7 (Partial, asserted)</t>
  </si>
  <si>
    <t>A.8.7, A.8.16, A.5.26 (Partial, asserted)</t>
  </si>
  <si>
    <t>Automated quarantine and remediation VLANs; illustrative: NAC change-of-authorization (RADIUS CoA), SDN-driven isolation, remediation network zones. Category, not a product choice. Illustrative, not endorsements.</t>
  </si>
  <si>
    <t>MSN-13</t>
  </si>
  <si>
    <t>Enforce Network Access Controls Across Data Center Fabrics</t>
  </si>
  <si>
    <t>Extends segmentation policy and enforcement uniformly across physical and virtual data center fabrics, including container networking and hypervisor-level segmentation.</t>
  </si>
  <si>
    <t>Segmentation policies and enforcement shall extend uniformly across physical and virtual data center fabrics, including container networking and hypervisor-level segmentation.</t>
  </si>
  <si>
    <t>Segmentation that stops at the physical network leaves virtual and container traffic unguarded; east-west movement inside a hypervisor or cluster bypasses controls entirely.</t>
  </si>
  <si>
    <t>Apply consistent segmentation across physical fabric, hypervisor virtual switches, and container networks so intra-fabric and intra-cluster traffic is governed by the same policy.</t>
  </si>
  <si>
    <t>Segmentation covers physical network only; virtual and container traffic is open.</t>
  </si>
  <si>
    <t>Some hypervisor or container segmentation exists in pockets.</t>
  </si>
  <si>
    <t>Virtual and container segmentation exists but is not uniform with physical policy.</t>
  </si>
  <si>
    <t>Segmentation is enforced uniformly across physical, virtual, and container fabrics.</t>
  </si>
  <si>
    <t>Cross-fabric policy consistency is measured and reconciled on a cadence.</t>
  </si>
  <si>
    <t>SC-7, SC-7(21), AC-4 (Partial, asserted)</t>
  </si>
  <si>
    <t>Data center and container network segmentation; illustrative: hypervisor virtual switch policy, Kubernetes NetworkPolicy, service mesh authorization. Category, not a product choice. Illustrative, not endorsements.</t>
  </si>
  <si>
    <t>MSN-14</t>
  </si>
  <si>
    <t>Maintain a Dynamic Map of Authorized Communication Paths</t>
  </si>
  <si>
    <t>Maintains and regularly updates a visual or logical map of authorized communication flows between network zones and segments to support enforcement and auditability.</t>
  </si>
  <si>
    <t>Organizations shall maintain and regularly update a visual or logical map of authorized communication flows between network zones and segments to support enforcement and auditability.</t>
  </si>
  <si>
    <t>Without a current flow map, segmentation policy is written blind and drifts from intent; auditors and responders cannot tell an authorized path from an attacker's route.</t>
  </si>
  <si>
    <t>Document authorized zone-to-zone and segment-to-segment flows as a maintained map, keep it current with changes, and use it as the reference for enforcement and review.</t>
  </si>
  <si>
    <t>No documented map of authorized communication paths exists.</t>
  </si>
  <si>
    <t>Diagrams exist but are outdated or partial.</t>
  </si>
  <si>
    <t>A flow map exists for major zones but updates lag changes.</t>
  </si>
  <si>
    <t>A current authorized-flow map covers segments and drives enforcement and audit.</t>
  </si>
  <si>
    <t>Map accuracy is validated against observed flows and reconciled on a cadence.</t>
  </si>
  <si>
    <t>ID.AM-03, ID.AM-04 (Strong, asserted)</t>
  </si>
  <si>
    <t>AC-4, CA-3, PL-8 (Partial, asserted)</t>
  </si>
  <si>
    <t>A.8.22, A.5.9 (Partial, asserted)</t>
  </si>
  <si>
    <t>Communication-flow mapping and diagramming; illustrative: flow-log analysis (NetFlow/IPFIX), network diagramming tools, discovery-based dependency mapping. Category, not a product choice. Illustrative, not endorsements.</t>
  </si>
  <si>
    <t>MSN-15</t>
  </si>
  <si>
    <t>Use Identity-Based Network Access Policies</t>
  </si>
  <si>
    <t>Ties NAC policies to identity attributes such as AD group, role, and department rather than static IPs or MAC addresses, aligning with IAM governance.</t>
  </si>
  <si>
    <t>NAC policies shall be tied to identity attributes (e.g., AD group, role, department) rather than static IPs or MAC addresses to support flexibility and alignment with IAM governance.</t>
  </si>
  <si>
    <t>IP- and MAC-based rules are brittle and spoofable; policy tied to addresses drifts as devices move and can be defeated by simple address spoofing, while identity-based policy tracks the user.</t>
  </si>
  <si>
    <t>Bind NAC and segmentation policy to identity attributes from the directory or IAM, so access follows the authenticated role rather than a network address. See identity and access management.</t>
  </si>
  <si>
    <t>Access policy is keyed to static IP or MAC addresses.</t>
  </si>
  <si>
    <t>Some identity attributes inform policy but most rules remain address-based.</t>
  </si>
  <si>
    <t>Identity-based policy is used for some populations, addresses for others.</t>
  </si>
  <si>
    <t>NAC policy is bound to identity attributes and aligned with IAM as standard.</t>
  </si>
  <si>
    <t>Identity-policy coverage and directory synchronization are measured and tuned on a cadence.</t>
  </si>
  <si>
    <t>AC-3, IA-2, AC-2, AC-6 (Strong, asserted)</t>
  </si>
  <si>
    <t>A.5.15, A.5.16, A.8.2 (Strong, asserted)</t>
  </si>
  <si>
    <t>CIS 6, CIS 5 (Strong, asserted)</t>
  </si>
  <si>
    <t>Identity-driven network access policy; illustrative: directory group-based NAC (RADIUS with LDAP/AD), identity provider attributes, security group tagging. Category, not a product choice. Illustrative, not endorsements.</t>
  </si>
  <si>
    <t>MSN-16</t>
  </si>
  <si>
    <t>Restrict Lateral Movement Within User Access Segments</t>
  </si>
  <si>
    <t>Prevents or restricts lateral movement within a single user segment or VLAN, blocking user-to-user traffic unless explicitly authorized.</t>
  </si>
  <si>
    <t>Even within the same user segment or VLAN, controls shall prevent or restrict lateral movement (e.g., user-to-user traffic) unless explicitly authorized.</t>
  </si>
  <si>
    <t>Peers sharing a VLAN can attack each other directly; without intra-segment controls, one compromised workstation pivots to every neighbor on the same subnet unseen by zone boundaries.</t>
  </si>
  <si>
    <t>Apply intra-segment isolation such as private VLANs, host firewall peer-blocking, or micro-segmentation so same-segment devices cannot communicate unless a rule permits it.</t>
  </si>
  <si>
    <t>Devices within a segment communicate freely with no intra-segment control.</t>
  </si>
  <si>
    <t>Peer isolation is applied on a few segments ad hoc.</t>
  </si>
  <si>
    <t>Intra-segment restrictions exist on some VLANs but coverage is uneven.</t>
  </si>
  <si>
    <t>Lateral movement within segments is blocked by default except authorized flows.</t>
  </si>
  <si>
    <t>Intra-segment isolation coverage and exceptions are reviewed on a cadence.</t>
  </si>
  <si>
    <t>AC-4, SC-7(21), SC-7 (Strong, asserted)</t>
  </si>
  <si>
    <t>Intra-segment isolation; illustrative: private VLANs, host firewall peer-blocking, micro-segmentation policy. Category, not a product choice. Illustrative, not endorsements.</t>
  </si>
  <si>
    <t>MSN-17</t>
  </si>
  <si>
    <t>Require Segmentation Reviews During System Changes</t>
  </si>
  <si>
    <t>Requires a segmentation impact analysis and validation of policy compliance for any change that affects network connectivity.</t>
  </si>
  <si>
    <t>Any system, application, or infrastructure change that affects network connectivity shall require a segmentation impact analysis and validation of compliance with segmentation policy.</t>
  </si>
  <si>
    <t>Changes made without a segmentation review quietly open holes; a new route, rule, or integration can collapse a boundary that no one revisits until it is exploited.</t>
  </si>
  <si>
    <t>Add a segmentation impact analysis to the change process for connectivity-affecting changes, and validate the result against segmentation policy before the change is approved. See change and configuration management.</t>
  </si>
  <si>
    <t>Connectivity changes proceed with no segmentation review.</t>
  </si>
  <si>
    <t>Segmentation impact is considered informally for some changes.</t>
  </si>
  <si>
    <t>A review step exists but is inconsistently applied or documented.</t>
  </si>
  <si>
    <t>Segmentation impact analysis and policy validation are required for in-scope changes.</t>
  </si>
  <si>
    <t>Review effectiveness and post-change drift are measured and improved on a cadence.</t>
  </si>
  <si>
    <t>ID.RA-01, PR.PS-01 (Partial, asserted)</t>
  </si>
  <si>
    <t>CM-3, CM-4, SA-8 (Partial, asserted)</t>
  </si>
  <si>
    <t>A.8.32, A.8.9 (Partial, asserted)</t>
  </si>
  <si>
    <t>Change management with segmentation impact analysis; illustrative: change workflow with security review gates, firewall/policy change analyzers, configuration diffing. Category, not a product choice. Illustrative, not endorsements.</t>
  </si>
  <si>
    <t>MSN-18</t>
  </si>
  <si>
    <t>Log All Network Access Control Decisions</t>
  </si>
  <si>
    <t>Logs all NAC access control decisions, including allow, deny, and quarantine, with metadata to support forensic analysis and access reviews.</t>
  </si>
  <si>
    <t>All access control decisions made by NAC systems (e.g., allow, deny, quarantine) shall be logged with metadata to support forensic analysis and access reviews.</t>
  </si>
  <si>
    <t>Without a decision log there is no record of who was admitted, denied, or isolated; investigations stall and access reviews cannot verify that policy did what it should.</t>
  </si>
  <si>
    <t>Log every NAC decision with identity, device, policy, and outcome metadata, forward the logs to durable storage, and retain them for review and investigation. See threat detection and response.</t>
  </si>
  <si>
    <t>NAC decisions are not logged or logs are discarded.</t>
  </si>
  <si>
    <t>Some decisions are logged locally without metadata or retention.</t>
  </si>
  <si>
    <t>Logging exists but coverage, fields, or retention are inconsistent.</t>
  </si>
  <si>
    <t>All NAC decisions are logged with metadata and centrally retained as standard.</t>
  </si>
  <si>
    <t>Log completeness and usefulness for investigation are measured and improved on a cadence.</t>
  </si>
  <si>
    <t>PR.PS-04, DE.CM-01 (Strong, asserted)</t>
  </si>
  <si>
    <t>AU-2, AU-3, AU-12 (Strong, asserted)</t>
  </si>
  <si>
    <t>Access-decision logging and retention; illustrative: RADIUS/NAC accounting logs, centralized log forwarding (syslog), SIEM ingestion. Category, not a product choice. Illustrative, not endorsements.</t>
  </si>
  <si>
    <t>MSN-19</t>
  </si>
  <si>
    <t>Perform Periodic NAC and Segmentation Testing</t>
  </si>
  <si>
    <t>Conducts periodic validation and penetration testing of NAC enforcement and segmentation policy to find bypass methods and misconfigurations.</t>
  </si>
  <si>
    <t>Organizations shall conduct periodic validation and penetration testing of NAC enforcement and segmentation policies to identify bypass methods or misconfigurations.</t>
  </si>
  <si>
    <t>Segmentation assumed to work often does not; without testing, bypasses, misconfigured rules, and gaps stay hidden until an attacker finds them first.</t>
  </si>
  <si>
    <t>Schedule periodic segmentation and NAC testing that attempts boundary bypass and posture evasion, then track and remediate the findings. See security assessment and testing.</t>
  </si>
  <si>
    <t>NAC and segmentation are never tested for bypass.</t>
  </si>
  <si>
    <t>Occasional ad hoc checks happen after incidents or complaints.</t>
  </si>
  <si>
    <t>Testing occurs for some segments without a defined scope or cadence.</t>
  </si>
  <si>
    <t>Periodic segmentation and NAC testing with tracked remediation is standard.</t>
  </si>
  <si>
    <t>Findings trends and closure rates are measured and drive scope changes on a cadence.</t>
  </si>
  <si>
    <t>ID.IM-02, ID.RA-01 (Strong, asserted)</t>
  </si>
  <si>
    <t>CA-2, CA-8, RA-5 (Strong, asserted)</t>
  </si>
  <si>
    <t>A.8.29, A.8.8 (Partial, asserted)</t>
  </si>
  <si>
    <t>Segmentation and NAC validation testing; illustrative: penetration testing, segmentation validation and breach-and-attack simulation, network reachability analysis. Category, not a product choice. Illustrative, not endorsements.</t>
  </si>
  <si>
    <t>MSN-20</t>
  </si>
  <si>
    <t>Maintain an Exception Process for Segmentation Controls</t>
  </si>
  <si>
    <t>Provides a formalized, time-limited exception process for segmentation and access control deviations, with full audit trails and approval workflows.</t>
  </si>
  <si>
    <t>A formalized, time-limited exception process shall exist for segmentation and access control requests that require deviations from defined policies, with full audit trails and approval workflows.</t>
  </si>
  <si>
    <t>Undocumented deviations become permanent unmanaged holes; without a governed exception process, one-off allowances accumulate silently and no one owns their eventual closure.</t>
  </si>
  <si>
    <t>Require exceptions to segmentation policy to go through a documented approval workflow with an expiry, business justification, and audit trail, and review them before renewal. See governance and risk management.</t>
  </si>
  <si>
    <t>Deviations are made informally with no record or expiry.</t>
  </si>
  <si>
    <t>Exceptions are approved by email or verbally without tracking.</t>
  </si>
  <si>
    <t>An exception process exists but time limits or audit trails are inconsistent.</t>
  </si>
  <si>
    <t>Segmentation exceptions follow a time-limited, audited, approval-gated process.</t>
  </si>
  <si>
    <t>Open exceptions, aging, and renewal justification are reviewed and reduced on a cadence.</t>
  </si>
  <si>
    <t>GV.PO-02, GV.RM-01 (Partial, asserted)</t>
  </si>
  <si>
    <t>CA-5, CM-3, AC-4 (Partial, asserted)</t>
  </si>
  <si>
    <t>A.5.1, Cl.6.1 (Partial, asserted)</t>
  </si>
  <si>
    <t>Policy exception and approval workflow; illustrative: ticketing with approval gates, GRC exception registers, time-boxed rule automation. Category, not a product choice. Illustrative, not endorsements.</t>
  </si>
  <si>
    <t>MSN-21</t>
  </si>
  <si>
    <t>Align Segmentation Enforcement with Data Sensitivity Zones</t>
  </si>
  <si>
    <t>Correlates segmentation directly with data classification so sensitive or regulated data resides in restricted zones with enforced access boundaries.</t>
  </si>
  <si>
    <t>Segmentation shall correlate directly with data classification, ensuring that sensitive or regulated data resides within restricted zones with enforced access boundaries.</t>
  </si>
  <si>
    <t>Segmentation that ignores data sensitivity puts regulated data in the same reach as everyday systems; without classification-aligned zones, sensitive data is exposed to broad, unnecessary access.</t>
  </si>
  <si>
    <t>Map data classification levels to network zones, place sensitive and regulated data in restricted segments, and enforce access boundaries that match the classification. See data protection and classification.</t>
  </si>
  <si>
    <t>Segmentation is unrelated to data sensitivity or classification.</t>
  </si>
  <si>
    <t>Some sensitive systems are separated informally.</t>
  </si>
  <si>
    <t>Classification-aligned zones exist for some data but coverage is partial.</t>
  </si>
  <si>
    <t>Segmentation zones correlate to data classification with enforced boundaries as standard.</t>
  </si>
  <si>
    <t>Alignment between classification and zone placement is audited and corrected on a cadence.</t>
  </si>
  <si>
    <t>ID.AM-05, PR.AA-05 (Partial, asserted)</t>
  </si>
  <si>
    <t>SC-7, AC-4, RA-2, MP-4 (Partial, asserted)</t>
  </si>
  <si>
    <t>A.5.12, A.8.22, A.5.13 (Partial, asserted)</t>
  </si>
  <si>
    <t>CIS 3, CIS 12 (Partial, asserted)</t>
  </si>
  <si>
    <t>Data-classification-aligned segmentation; illustrative: data classification tagging feeding zone policy, restricted enclaves for regulated data, DLP-informed boundaries. Category, not a product choice. Illustrative, not endorsements.</t>
  </si>
  <si>
    <t>Firewalls &amp; Intrusion Detection/Prevention Systems (IDS/IPS) (IPS)</t>
  </si>
  <si>
    <t>IPS-01</t>
  </si>
  <si>
    <t>Deploy Layered Firewalls Across Network Tiers</t>
  </si>
  <si>
    <t>Places firewalls at every critical network juncture, including perimeter, DMZ, internal zones, and cloud gateways, so traffic is inspected and policy is enforced in layers.</t>
  </si>
  <si>
    <t>Organizations shall implement firewalls at all critical network junctures, including perimeter, DMZ, internal zones, and cloud gateways, ensuring layered traffic inspection and policy enforcement.</t>
  </si>
  <si>
    <t>A single perimeter firewall leaves the interior flat; once an attacker is past the edge, lateral movement is unrestricted and one compromise reaches everything.</t>
  </si>
  <si>
    <t>Deploy firewalls at perimeter, DMZ, internal segment boundaries, and cloud egress/ingress; enforce policy at each tier rather than relying on the edge alone. See Network Segmentation and Isolation.</t>
  </si>
  <si>
    <t>No firewalls, or only a single edge device.</t>
  </si>
  <si>
    <t>Firewalls added reactively at some junctures without a plan.</t>
  </si>
  <si>
    <t>Firewalls exist at major boundaries but coverage of internal and cloud tiers is inconsistent.</t>
  </si>
  <si>
    <t>Layered firewalls are standard across perimeter, DMZ, internal zones, and cloud gateways per a documented architecture.</t>
  </si>
  <si>
    <t>Coverage and enforcement points are measured against the architecture and gaps are closed on a cadence.</t>
  </si>
  <si>
    <t>CIS 4, CIS 13 (Strong, asserted)</t>
  </si>
  <si>
    <t>Network and cloud firewall platforms; illustrative: open-source firewalls (e.g., pfSense, nftables/iptables), cloud-native security groups and gateways. Category, not a product choice. Illustrative, not endorsements.</t>
  </si>
  <si>
    <t>IPS-02</t>
  </si>
  <si>
    <t>Maintain a Rule Review and Optimization Process</t>
  </si>
  <si>
    <t>Establishes a documented process to periodically review, validate, and optimize firewall and IPS rule sets, removing obsolete, overly permissive, or unused rules.</t>
  </si>
  <si>
    <t>A documented process shall be in place to periodically review, validate, and optimize firewall and IPS rule sets, removing obsolete, overly permissive, or unused rules.</t>
  </si>
  <si>
    <t>Rule bases accrete over years into thousands of stale and shadowed entries; overly broad allows persist unnoticed and become the exact hole an attacker walks through.</t>
  </si>
  <si>
    <t>Schedule recurring rule reviews; use hit-count and last-used data to retire unused rules, tighten broad ones, and remove duplicates; record decisions.</t>
  </si>
  <si>
    <t>Rules are never reviewed once added.</t>
  </si>
  <si>
    <t>Occasional cleanup when someone notices a problem.</t>
  </si>
  <si>
    <t>Reviews happen but without consistent criteria or schedule.</t>
  </si>
  <si>
    <t>A documented review runs on a set cadence using hit-count and usage data with recorded outcomes.</t>
  </si>
  <si>
    <t>Rule-base health metrics (unused, permissive, duplicate counts) are tracked and trend downward over time.</t>
  </si>
  <si>
    <t>PR.PS-01, ID.IM-01 (Strong, asserted)</t>
  </si>
  <si>
    <t>CM-3, CM-6, AC-4 (Strong, asserted)</t>
  </si>
  <si>
    <t>A.8.9, A.8.20 (Strong, asserted)</t>
  </si>
  <si>
    <t>CIS 4, CIS 12 (Strong, asserted)</t>
  </si>
  <si>
    <t>Firewall policy analysis and optimization tooling; illustrative: rule hit-count and last-hit reporting native to firewall platforms, policy audit scripts. Category, not a product choice. Illustrative, not endorsements.</t>
  </si>
  <si>
    <t>IPS-03</t>
  </si>
  <si>
    <t>Enforce Default-Deny Policies on All Firewalls</t>
  </si>
  <si>
    <t>Requires all firewalls to operate on a default-deny basis, explicitly permitting only known, necessary, and authorized traffic and denying everything else.</t>
  </si>
  <si>
    <t>All firewalls shall operate on a “default deny” basis, explicitly permitting only known, necessary, and authorized traffic, with all other traffic denied by default.</t>
  </si>
  <si>
    <t>A default-allow posture means any service, port, or destination not explicitly blocked is reachable; new and unknown risks are permitted until someone thinks to deny them.</t>
  </si>
  <si>
    <t>Set the base policy to deny; add explicit allow rules only for justified traffic; terminate rule sets with an explicit deny-all and log it.</t>
  </si>
  <si>
    <t>Firewalls default to allow or have permissive catch-all rules.</t>
  </si>
  <si>
    <t>Some segments use default-deny, others do not.</t>
  </si>
  <si>
    <t>Default-deny is intended but inconsistently enforced across devices.</t>
  </si>
  <si>
    <t>Default-deny is standard on all firewalls with explicit, justified allow rules and a terminating deny.</t>
  </si>
  <si>
    <t>Policy posture is audited so no permissive catch-all rules reappear, with exceptions tracked and expired.</t>
  </si>
  <si>
    <t>AC-4, SC-7(5), CM-7 (Strong, asserted)</t>
  </si>
  <si>
    <t>Firewall policy configuration; illustrative: default-deny baselines on open-source and cloud firewalls, deny-by-default security groups. Category, not a product choice. Illustrative, not endorsements.</t>
  </si>
  <si>
    <t>IPS-04</t>
  </si>
  <si>
    <t>Deploy IDS/IPS Capabilities at High-Risk Network Points</t>
  </si>
  <si>
    <t>Deploys intrusion detection and/or prevention capabilities where critical systems reside, at network entry and exit points, and where sensitive data is processed.</t>
  </si>
  <si>
    <t>Intrusion Detection and/or Prevention Systems shall be deployed at points where critical systems reside, where traffic enters/exits the network, or where sensitive data is processed.</t>
  </si>
  <si>
    <t>Without IDS/IPS at high-value points, intrusions and exploit attempts pass unseen; the first sign of compromise becomes the breach itself rather than an alert.</t>
  </si>
  <si>
    <t>Place IDS/IPS sensors inline or on span/tap at ingress/egress, in front of critical systems, and around sensitive-data zones; size for the traffic they inspect.</t>
  </si>
  <si>
    <t>No IDS/IPS deployed.</t>
  </si>
  <si>
    <t>A sensor exists somewhere without a coverage rationale.</t>
  </si>
  <si>
    <t>IDS/IPS covers some key points but placement gaps remain.</t>
  </si>
  <si>
    <t>Sensors are deployed by a documented placement plan at ingress/egress, critical systems, and sensitive-data zones.</t>
  </si>
  <si>
    <t>Coverage is measured against the plan and blind spots are remediated on a cadence.</t>
  </si>
  <si>
    <t>SI-4, SC-7 (Strong, asserted)</t>
  </si>
  <si>
    <t>A.8.16, A.8.20 (Strong, asserted)</t>
  </si>
  <si>
    <t>Network intrusion detection/prevention systems; illustrative: open-source IDS/IPS engines (e.g., Suricata, Zeek, Snort). Category, not a product choice. Illustrative, not endorsements.</t>
  </si>
  <si>
    <t>IPS-05</t>
  </si>
  <si>
    <t>Enable Deep Packet Inspection (DPI) Where Feasible</t>
  </si>
  <si>
    <t>Configures IDS/IPS for deep packet inspection where performance permits, so application-layer threats and evasive techniques are visible.</t>
  </si>
  <si>
    <t>Where system performance permits, IDS/IPS systems shall be configured for deep packet inspection to identify application-layer threats and evasive attack techniques.</t>
  </si>
  <si>
    <t>Inspection limited to headers misses payload-borne exploits, protocol abuse, and evasion; attacks that live in the application layer slip through untouched.</t>
  </si>
  <si>
    <t>Enable DPI on sensors that can bear the load; inspect application-layer content and reassemble streams to counter fragmentation and evasion; size hardware accordingly.</t>
  </si>
  <si>
    <t>Inspection is limited to ports and headers only.</t>
  </si>
  <si>
    <t>DPI enabled ad hoc on a device or two.</t>
  </si>
  <si>
    <t>DPI is used at some points but not consistently where it is feasible.</t>
  </si>
  <si>
    <t>DPI is standard wherever performance permits, with stream reassembly and evasion handling.</t>
  </si>
  <si>
    <t>DPI coverage and performance headroom are monitored and tuned as traffic grows.</t>
  </si>
  <si>
    <t>SI-4(4), SC-7 (Strong, asserted)</t>
  </si>
  <si>
    <t>Deep packet inspection engines; illustrative: open-source DPI-capable IDS/IPS (e.g., Suricata), next-gen firewall inspection features. Category, not a product choice. Illustrative, not endorsements.</t>
  </si>
  <si>
    <t>IPS-06</t>
  </si>
  <si>
    <t>Integrate Threat Intelligence into IPS Signatures</t>
  </si>
  <si>
    <t>Feeds external and internal threat intelligence into IPS devices so known attack indicators are detected and blocked in a timely way.</t>
  </si>
  <si>
    <t>Organizations shall configure IPS devices to ingest and apply external and internal threat intelligence feeds for timely detection of known attack indicators.</t>
  </si>
  <si>
    <t>An IPS blind to current indicators keeps blocking yesterday's attacks; active campaigns and known-bad infrastructure pass because no one told the sensor about them.</t>
  </si>
  <si>
    <t>Subscribe to reputable feeds, ingest indicators (IPs, domains, hashes, signatures) automatically, and apply them to IPS rule sets; prune stale indicators. See Cyber Threat Intelligence.</t>
  </si>
  <si>
    <t>No threat intelligence is applied to the IPS.</t>
  </si>
  <si>
    <t>Indicators added manually and occasionally.</t>
  </si>
  <si>
    <t>Some feeds are ingested but coverage and freshness vary.</t>
  </si>
  <si>
    <t>External and internal feeds are ingested automatically and applied on a defined cadence.</t>
  </si>
  <si>
    <t>Feed value is measured (hits, false positives, timeliness) and sources are curated over time.</t>
  </si>
  <si>
    <t>DE.CM-01, ID.RA-02 (Strong, asserted)</t>
  </si>
  <si>
    <t>SI-4, PM-16, RA-3(3) (Strong, asserted)</t>
  </si>
  <si>
    <t>A.5.7, A.8.16 (Strong, asserted)</t>
  </si>
  <si>
    <t>Threat intelligence platforms and feed integration; illustrative: open standards and platforms (e.g., STIX/TAXII, MISP), community indicator feeds. Category, not a product choice. Illustrative, not endorsements.</t>
  </si>
  <si>
    <t>IPS-07</t>
  </si>
  <si>
    <t>Segregate Management Interfaces for Security Appliances</t>
  </si>
  <si>
    <t>Isolates firewall and IDS/IPS management interfaces from production networks so they are reachable only through secured administrative zones.</t>
  </si>
  <si>
    <t>Firewall and IDS/IPS management interfaces shall be logically or physically isolated from production networks and accessible only through secured administrative zones.</t>
  </si>
  <si>
    <t>A management plane exposed on production means a foothold anywhere can reconfigure or disable the very controls meant to stop it; the security appliances become the attack path.</t>
  </si>
  <si>
    <t>Place management interfaces on a dedicated out-of-band or isolated management network; permit access only from hardened admin zones or jump hosts. See Restrict Administrative Access by Source IP and Method (IPS-16).</t>
  </si>
  <si>
    <t>Management interfaces are reachable from production networks.</t>
  </si>
  <si>
    <t>Some devices isolated, others not.</t>
  </si>
  <si>
    <t>Management isolation exists but is applied unevenly.</t>
  </si>
  <si>
    <t>Management interfaces are logically or physically isolated on an admin network across all appliances.</t>
  </si>
  <si>
    <t>Isolation is verified periodically and any exposed management path is detected and closed.</t>
  </si>
  <si>
    <t>AC-3, SC-7(13), SC-2 (Strong, asserted)</t>
  </si>
  <si>
    <t>A.8.20, A.8.22, A.8.4 (Strong, asserted)</t>
  </si>
  <si>
    <t>Out-of-band management and network isolation; illustrative: dedicated management VLANs/VRFs, jump hosts/bastions, out-of-band management networks. Category, not a product choice. Illustrative, not endorsements.</t>
  </si>
  <si>
    <t>IPS-08</t>
  </si>
  <si>
    <t>Alert on and Block Known Malicious Payloads</t>
  </si>
  <si>
    <t>Configures IPS with signature-based and behavior-based mechanisms to detect and block known malicious payloads, including exploits, malware, and command-and-control traffic.</t>
  </si>
  <si>
    <t>IPS configurations shall include signature-based and behavior-based mechanisms to detect and block known malicious payloads, including exploits, malware, and command-and-control traffic.</t>
  </si>
  <si>
    <t>Detection without blocking, or signatures without behavioral coverage, lets known exploits and C2 beacons complete; the alert arrives after the payload has already landed.</t>
  </si>
  <si>
    <t>Enable both signature and behavioral/anomaly detection on the IPS; set high-confidence categories to block; cover exploit, malware, and C2 traffic classes.</t>
  </si>
  <si>
    <t>No payload blocking; alerts only or nothing.</t>
  </si>
  <si>
    <t>Blocking enabled ad hoc for a few signatures.</t>
  </si>
  <si>
    <t>Signature blocking exists but behavioral coverage is limited or inconsistent.</t>
  </si>
  <si>
    <t>Signature and behavior-based blocking are standard for exploit, malware, and C2 categories.</t>
  </si>
  <si>
    <t>Block efficacy and coverage against current techniques are measured and tuned on a cadence.</t>
  </si>
  <si>
    <t>DE.CM-01, PR.PS-05 (Strong, asserted)</t>
  </si>
  <si>
    <t>SI-4, SI-3, SC-7 (Strong, asserted)</t>
  </si>
  <si>
    <t>A.8.7, A.8.16 (Strong, asserted)</t>
  </si>
  <si>
    <t>CIS 13, CIS 10 (Strong, asserted)</t>
  </si>
  <si>
    <t>Signature and behavior-based IPS detection; illustrative: open rule sets and engines (e.g., Suricata with Emerging Threats rules, Snort). Category, not a product choice. Illustrative, not endorsements.</t>
  </si>
  <si>
    <t>IPS-09</t>
  </si>
  <si>
    <t>Use Firewall Zones and Interfaces to Enforce Policy</t>
  </si>
  <si>
    <t>Segments firewall interfaces into distinct security zones with policies uniquely defined for each zone-to-zone interaction.</t>
  </si>
  <si>
    <t>Firewall interfaces shall be logically segmented into distinct security zones (e.g., internal, external, DMZ) with policies uniquely defined for each zone-to-zone interaction.</t>
  </si>
  <si>
    <t>Without zone-based policy, traffic between segments is governed by scattered address rules that drift; interactions that should never occur become implicitly allowed.</t>
  </si>
  <si>
    <t>Define named zones (internal, external, DMZ, and others), assign interfaces to zones, and write explicit policies for each zone-pair rather than per-address rules. See Network Segmentation and Isolation.</t>
  </si>
  <si>
    <t>No zone concept; flat interface rules only.</t>
  </si>
  <si>
    <t>Some zones defined informally on a device.</t>
  </si>
  <si>
    <t>Zones are used but policies between them are incomplete or inconsistent.</t>
  </si>
  <si>
    <t>Interfaces map to defined zones with explicit, documented zone-to-zone policies.</t>
  </si>
  <si>
    <t>Zone policies are reviewed against segmentation intent and corrected as the environment changes.</t>
  </si>
  <si>
    <t>SC-7, AC-4, SC-7(21) (Strong, asserted)</t>
  </si>
  <si>
    <t>Zone-based firewall policy; illustrative: zone/interface policy models in open-source and next-gen firewalls, cloud network segmentation constructs. Category, not a product choice. Illustrative, not endorsements.</t>
  </si>
  <si>
    <t>IPS-10</t>
  </si>
  <si>
    <t>Log All Allowed and Denied Connections</t>
  </si>
  <si>
    <t>Logs all allowed and denied connection attempts with full metadata so events can be reconstructed and analyzed forensically.</t>
  </si>
  <si>
    <t>Firewalls and IDS/IPS systems shall log all allowed and denied connection attempts with full metadata, enabling detailed event reconstruction and forensic analysis.</t>
  </si>
  <si>
    <t>If only denies are logged, or logs lack metadata, an investigation cannot reconstruct what an attacker did; the record needed after a breach does not exist.</t>
  </si>
  <si>
    <t>Enable logging for both permitted and denied connections with source, destination, port, protocol, action, and timestamp; ship logs to durable central storage. See Integrate IDS/IPS Alerts with Centralized SIEM (IPS-22).</t>
  </si>
  <si>
    <t>Connection logging is off or minimal.</t>
  </si>
  <si>
    <t>Some devices log, coverage and fields vary.</t>
  </si>
  <si>
    <t>Both allows and denies are logged but metadata or retention is inconsistent.</t>
  </si>
  <si>
    <t>All allows and denies are logged with full metadata and forwarded to central storage.</t>
  </si>
  <si>
    <t>Log completeness and integrity are monitored and gaps in coverage are remediated.</t>
  </si>
  <si>
    <t>DE.CM-01, DE.AE-03 (Strong, asserted)</t>
  </si>
  <si>
    <t>Firewall/IDS logging and forwarding; illustrative: syslog and open log shippers, central log stores. Category, not a product choice. Illustrative, not endorsements.</t>
  </si>
  <si>
    <t>IPS-11</t>
  </si>
  <si>
    <t>Implement Egress Filtering for Data Exfiltration Prevention</t>
  </si>
  <si>
    <t>Filters outbound traffic through firewalls to restrict unauthorized destinations, prevent tunneling, and detect exfiltration attempts.</t>
  </si>
  <si>
    <t>Outbound traffic from enterprise networks shall be filtered through firewalls to restrict unauthorized destinations, prevent tunneling, and detect exfiltration attempts.</t>
  </si>
  <si>
    <t>Networks that permit any outbound connection give malware a free channel for C2 and data theft; unfiltered egress is how stolen data and beacons leave unnoticed.</t>
  </si>
  <si>
    <t>Restrict egress to approved destinations, ports, and protocols; block or proxy direct outbound where possible; watch for tunneling and anomalous volume. See Alert on and Block Known Malicious Payloads (IPS-08).</t>
  </si>
  <si>
    <t>Outbound traffic is unrestricted.</t>
  </si>
  <si>
    <t>A few egress blocks applied reactively.</t>
  </si>
  <si>
    <t>Egress filtering exists for some segments but is incomplete.</t>
  </si>
  <si>
    <t>Egress is restricted to approved destinations with tunneling and exfiltration detection in place.</t>
  </si>
  <si>
    <t>Egress policy effectiveness and exfiltration detections are reviewed and tightened on a cadence.</t>
  </si>
  <si>
    <t>PR.IR-01, DE.CM-01 (Strong, asserted)</t>
  </si>
  <si>
    <t>AC-4, SC-7(5), SC-7(10) (Strong, asserted)</t>
  </si>
  <si>
    <t>A.8.20, A.8.12 (Strong, asserted)</t>
  </si>
  <si>
    <t>CIS 13, CIS 4 (Strong, asserted)</t>
  </si>
  <si>
    <t>Egress filtering and outbound proxies; illustrative: default-deny egress rules, open-source forward proxies (e.g., Squid), DNS and web filtering. Category, not a product choice. Illustrative, not endorsements.</t>
  </si>
  <si>
    <t>IPS-12</t>
  </si>
  <si>
    <t>Maintain Real-Time IDS/IPS Signature Updates</t>
  </si>
  <si>
    <t>Configures IDS/IPS platforms to automatically download and apply the latest vendor and community signature updates on a scheduled or real-time basis.</t>
  </si>
  <si>
    <t>All IDS/IPS platforms shall be configured to automatically download and apply the latest vendor and community-driven signature updates on a scheduled or real-time basis.</t>
  </si>
  <si>
    <t>Stale signatures leave the sensor blind to newly disclosed exploits; the window between a signature's release and its deployment is exactly when mass exploitation happens.</t>
  </si>
  <si>
    <t>Enable automatic signature retrieval and application on a schedule or in real time; monitor update success; stage where a bad rule could disrupt traffic.</t>
  </si>
  <si>
    <t>Signatures are updated rarely or manually.</t>
  </si>
  <si>
    <t>Updates happen occasionally without a schedule.</t>
  </si>
  <si>
    <t>Automatic updates are configured on some platforms but not all.</t>
  </si>
  <si>
    <t>All platforms auto-update signatures on a defined schedule or in real time with success monitoring.</t>
  </si>
  <si>
    <t>Update timeliness and failures are tracked and the update pipeline is improved over time.</t>
  </si>
  <si>
    <t>ID.RA-01, PR.PS-02 (Strong, asserted)</t>
  </si>
  <si>
    <t>SI-4(2), SI-3, SI-2 (Strong, asserted)</t>
  </si>
  <si>
    <t>A.8.8, A.8.16 (Partial, asserted)</t>
  </si>
  <si>
    <t>CIS 13, CIS 7 (Partial, asserted)</t>
  </si>
  <si>
    <t>IDS/IPS signature update management; illustrative: open rule managers (e.g., suricata-update, PulledPork), scheduled feed updates. Category, not a product choice. Illustrative, not endorsements.</t>
  </si>
  <si>
    <t>IPS-13</t>
  </si>
  <si>
    <t>Test IPS Policies in Detection Mode Prior to Prevention</t>
  </si>
  <si>
    <t>Tests new or updated IPS policies in detection mode to assess impact on legitimate traffic before enabling blocking.</t>
  </si>
  <si>
    <t>New or updated IPS policies shall be tested in detection mode to assess potential impact on legitimate traffic before enabling blocking or prevention actions.</t>
  </si>
  <si>
    <t>Turning on a new blocking policy blind can drop business-critical traffic on day one; a well-meant rule becomes a self-inflicted outage.</t>
  </si>
  <si>
    <t>Run new or changed IPS rules in alert-only mode first, review what would have been blocked against legitimate traffic, then promote to prevention once validated.</t>
  </si>
  <si>
    <t>New policies go straight to blocking.</t>
  </si>
  <si>
    <t>Detection-mode testing done occasionally by habit.</t>
  </si>
  <si>
    <t>Some changes are tested in detection mode, others are not.</t>
  </si>
  <si>
    <t>New and updated IPS policies are validated in detection mode before prevention is enabled.</t>
  </si>
  <si>
    <t>The detect-then-prevent workflow is measured for false-positive avoidance and refined over time.</t>
  </si>
  <si>
    <t>PR.PS-01, ID.IM-02 (Partial, asserted)</t>
  </si>
  <si>
    <t>CM-3, CM-4, SI-4 (Strong, asserted)</t>
  </si>
  <si>
    <t>A.8.32, A.8.16 (Partial, asserted)</t>
  </si>
  <si>
    <t>IPS policy staging and detection-mode testing; illustrative: alert-only/IDS-mode deployment before inline blocking, staged rule rollout. Category, not a product choice. Illustrative, not endorsements.</t>
  </si>
  <si>
    <t>IPS-14</t>
  </si>
  <si>
    <t>Enable Geo-IP Filtering Where Applicable</t>
  </si>
  <si>
    <t>Uses firewall geo-IP capabilities to block or monitor traffic from regions with no business necessity or elevated threat risk.</t>
  </si>
  <si>
    <t>Organizations shall use firewall capabilities to enforce geo-IP restrictions, blocking or monitoring traffic from regions with no business necessity or elevated threat risk.</t>
  </si>
  <si>
    <t>Leaving the network open to every geography enlarges the attack surface with traffic that has no legitimate reason to reach it; scanning and attack volume from those regions goes unchecked.</t>
  </si>
  <si>
    <t>Apply geo-IP rules to block or closely monitor regions outside business need; treat geo as one layer, not sole control, given VPN and proxy evasion; keep the region data current.</t>
  </si>
  <si>
    <t>No geo-IP filtering.</t>
  </si>
  <si>
    <t>Geo blocks applied reactively after an incident.</t>
  </si>
  <si>
    <t>Geo-IP rules exist on some perimeters inconsistently.</t>
  </si>
  <si>
    <t>Geo-IP filtering is applied per a documented policy of business need and threat risk.</t>
  </si>
  <si>
    <t>Geo policy and its evasion limits are reviewed and adjusted as business and threat conditions change.</t>
  </si>
  <si>
    <t>AC-4, SC-7, AC-3 (Partial, asserted)</t>
  </si>
  <si>
    <t>A.8.20 (Partial, asserted)</t>
  </si>
  <si>
    <t>CIS 13, CIS 4 (Weak, asserted)</t>
  </si>
  <si>
    <t>Geo-IP filtering; illustrative: firewall geolocation feeds, open geo-IP databases (e.g., MaxMind GeoLite), region-based ACLs. Category, not a product choice. Illustrative, not endorsements.</t>
  </si>
  <si>
    <t>IPS-15</t>
  </si>
  <si>
    <t>Use Application-Layer Gateways (ALGs) for Specific Protocols</t>
  </si>
  <si>
    <t>Uses application-layer gateways or equivalent mechanisms for protocols that require inspection beyond layer 4, such as SIP and FTP, to manage dynamic port behavior securely.</t>
  </si>
  <si>
    <t>For protocols that require inspection beyond layer 4 (e.g., SIP, FTP), firewalls shall use application-layer gateways or equivalent mechanisms to manage dynamic port behavior securely.</t>
  </si>
  <si>
    <t>Protocols that negotiate dynamic ports cannot be secured by static port rules; without an ALG they either break or force wide-open port ranges that attackers exploit.</t>
  </si>
  <si>
    <t>Enable ALGs or protocol-aware inspection for dynamic-port protocols so the firewall opens only the negotiated ports; disable ALGs where they add risk without benefit.</t>
  </si>
  <si>
    <t>Dynamic-port protocols are handled with wide static openings.</t>
  </si>
  <si>
    <t>ALGs enabled ad hoc per protocol issue.</t>
  </si>
  <si>
    <t>ALGs used for some protocols but coverage is inconsistent.</t>
  </si>
  <si>
    <t>ALGs or equivalent protocol inspection are standard for protocols that need them.</t>
  </si>
  <si>
    <t>ALG use is reviewed for correctness and security trade-offs and adjusted over time.</t>
  </si>
  <si>
    <t>SC-7, AC-4, SC-7(11) (Partial, asserted)</t>
  </si>
  <si>
    <t>Application-layer gateways and protocol inspection; illustrative: ALG/protocol helpers in firewalls, SIP/FTP inspection features. Category, not a product choice. Illustrative, not endorsements.</t>
  </si>
  <si>
    <t>IPS-16</t>
  </si>
  <si>
    <t>Restrict Administrative Access by Source IP and Method</t>
  </si>
  <si>
    <t>Limits access to firewall and IDS/IPS management consoles by source IP, protocol, and method, such as SSH with MFA only from jump hosts.</t>
  </si>
  <si>
    <t>Access to firewall and IDS/IPS management consoles shall be limited by source IP, protocol, and method (e.g., SSH with MFA only from jump hosts) to reduce attack surface.</t>
  </si>
  <si>
    <t>Broadly reachable management consoles are prime targets; a leaked credential or exposed protocol lets an attacker rewrite policy and blind the defenses.</t>
  </si>
  <si>
    <t>Restrict console access to specific source IPs and hardened jump hosts, allow only secure protocols, and require MFA for administrators. See Segregate Management Interfaces for Security Appliances (IPS-07) and Identity and Access Management.</t>
  </si>
  <si>
    <t>Management access is open by protocol or source.</t>
  </si>
  <si>
    <t>Some restrictions applied per device without consistency.</t>
  </si>
  <si>
    <t>Source and protocol limits exist but MFA or jump-host use is uneven.</t>
  </si>
  <si>
    <t>Console access is restricted by source IP and secure protocol with MFA from jump hosts as standard.</t>
  </si>
  <si>
    <t>Access paths are audited and any deviation from the restriction policy is detected and corrected.</t>
  </si>
  <si>
    <t>AC-3, AC-17, IA-2(1), SC-7 (Strong, asserted)</t>
  </si>
  <si>
    <t>CIS 6, CIS 12 (Strong, asserted)</t>
  </si>
  <si>
    <t>Privileged administrative access controls; illustrative: bastion/jump hosts, SSH with MFA, source-restricted management ACLs. Category, not a product choice. Illustrative, not endorsements.</t>
  </si>
  <si>
    <t>IPS-17</t>
  </si>
  <si>
    <t>Conduct Rule Impact Simulations Before Deployment</t>
  </si>
  <si>
    <t>Requires firewall rule changes to undergo simulation or staging to validate expected behavior, avoid service disruption, and identify conflicts with existing rules.</t>
  </si>
  <si>
    <t>Firewall rule changes shall undergo simulation or staging to validate expected behavior, avoid unintentional service disruption, and identify conflict with existing rules.</t>
  </si>
  <si>
    <t>A rule pushed without simulation can shadow or contradict existing rules, break a service, or silently open a path; the conflict is discovered only when something fails.</t>
  </si>
  <si>
    <t>Model or stage rule changes before production, check for shadowing and conflicts, and confirm expected allow/deny behavior; couple with change control. See Maintain a Rule Review and Optimization Process (IPS-02).</t>
  </si>
  <si>
    <t>Rules are changed directly in production with no analysis.</t>
  </si>
  <si>
    <t>Impact is considered informally for big changes only.</t>
  </si>
  <si>
    <t>Some changes are simulated or staged but not consistently.</t>
  </si>
  <si>
    <t>Rule changes undergo simulation or staging with conflict checks before deployment as standard.</t>
  </si>
  <si>
    <t>Change-induced incidents and rule conflicts are tracked and the simulation process is improved.</t>
  </si>
  <si>
    <t>CM-3, CM-4, SA-11 (Strong, asserted)</t>
  </si>
  <si>
    <t>A.8.32, A.8.20 (Partial, asserted)</t>
  </si>
  <si>
    <t>Firewall change simulation and policy analysis; illustrative: policy conflict/shadow analysis tools, staged test environments, change-management workflows. Category, not a product choice. Illustrative, not endorsements.</t>
  </si>
  <si>
    <t>IPS-18</t>
  </si>
  <si>
    <t>Tune IDS/IPS for Environment-Specific Noise Reduction</t>
  </si>
  <si>
    <t>Tunes IDS/IPS regularly to suppress benign or expected alerts based on contextual awareness of the organization's systems and applications.</t>
  </si>
  <si>
    <t>IDS/IPS systems shall be tuned regularly to suppress benign or expected alerts (false positives) based on contextual awareness of the organization’s systems and applications.</t>
  </si>
  <si>
    <t>An untuned sensor drowns analysts in false positives; real detections are lost in the noise and alert fatigue means the one that matters is ignored.</t>
  </si>
  <si>
    <t>Baseline normal traffic, suppress or reclassify known-benign alerts, and tune signatures to the environment on a recurring basis; track false-positive rates. See Tune Detection Logic and Reduce False Positives.</t>
  </si>
  <si>
    <t>No tuning; sensors run stock signatures.</t>
  </si>
  <si>
    <t>Noisy alerts silenced ad hoc when they annoy someone.</t>
  </si>
  <si>
    <t>Some tuning done but not on a schedule or with rationale.</t>
  </si>
  <si>
    <t>IDS/IPS is tuned on a defined cadence using environment context with documented suppressions.</t>
  </si>
  <si>
    <t>False-positive and true-positive rates are measured and tuning is driven by those metrics.</t>
  </si>
  <si>
    <t>DE.CM-01, DE.AE-02, ID.IM-01 (Strong, asserted)</t>
  </si>
  <si>
    <t>SI-4(5), SI-4 (Strong, asserted)</t>
  </si>
  <si>
    <t>A.8.16 (Strong, asserted)</t>
  </si>
  <si>
    <t>CIS 13, CIS 8 (Partial, asserted)</t>
  </si>
  <si>
    <t>IDS/IPS alert tuning and suppression; illustrative: rule thresholding/suppression in open engines (e.g., Suricata, Snort), tuning workflows. Category, not a product choice. Illustrative, not endorsements.</t>
  </si>
  <si>
    <t>IPS-19</t>
  </si>
  <si>
    <t>Monitor Encrypted Traffic at Ingress and Egress Points</t>
  </si>
  <si>
    <t>Decrypts and inspects encrypted traffic at firewall or proxy layers where feasible to detect threats otherwise hidden from IDS/IPS.</t>
  </si>
  <si>
    <t>Where feasible, encrypted traffic shall be decrypted and inspected at firewall or proxy layers to detect threats otherwise hidden from IDS/IPS visibility.</t>
  </si>
  <si>
    <t>Most traffic is now encrypted; without inspection, malware delivery, C2, and exfiltration hide inside TLS and the IPS sees nothing but ciphertext.</t>
  </si>
  <si>
    <t>Deploy TLS inspection at chokepoints where feasible and lawful, with policy exclusions for privacy-sensitive and pinned traffic; manage the inspection certificates carefully. See Cryptography and Key Management.</t>
  </si>
  <si>
    <t>Encrypted traffic is never inspected.</t>
  </si>
  <si>
    <t>Decryption piloted on a link or two without policy.</t>
  </si>
  <si>
    <t>TLS inspection exists at some points but exclusions and coverage are inconsistent.</t>
  </si>
  <si>
    <t>TLS inspection is deployed where feasible with documented privacy and exclusion policy and managed certificates.</t>
  </si>
  <si>
    <t>Inspection coverage, exclusions, and performance are reviewed and adjusted on a cadence.</t>
  </si>
  <si>
    <t>DE.CM-01, DE.CM-09 (Partial, asserted)</t>
  </si>
  <si>
    <t>SI-4, SC-7, SC-8 (Partial, asserted)</t>
  </si>
  <si>
    <t>A.8.16, A.8.24, A.8.20 (Partial, asserted)</t>
  </si>
  <si>
    <t>TLS/SSL inspection at firewall or proxy; illustrative: decrypting forward proxies, next-gen firewall SSL inspection, certificate management. Category, not a product choice. Illustrative, not endorsements.</t>
  </si>
  <si>
    <t>IPS-20</t>
  </si>
  <si>
    <t>Document All Approved Services and Ports Per Zone</t>
  </si>
  <si>
    <t>Documents all allowed ports, protocols, and services for each security zone, reviews them quarterly, and aligns them with business and security requirements.</t>
  </si>
  <si>
    <t>All allowed ports, protocols, and services for each security zone shall be documented, reviewed quarterly, and aligned with business and security requirements.</t>
  </si>
  <si>
    <t>Undocumented allowances accumulate until no one knows why a port is open or whether it is still needed; unjustified exposure persists because there is no baseline to check against.</t>
  </si>
  <si>
    <t>Maintain a per-zone register of approved ports, protocols, and services with business justification; review quarterly and reconcile against live firewall rules.</t>
  </si>
  <si>
    <t>No documentation of approved services per zone.</t>
  </si>
  <si>
    <t>Partial notes maintained informally.</t>
  </si>
  <si>
    <t>Some zones documented but not reviewed on a schedule.</t>
  </si>
  <si>
    <t>Approved ports, protocols, and services are documented per zone and reviewed quarterly against rules.</t>
  </si>
  <si>
    <t>Documentation-to-configuration drift is measured and reconciled each review cycle.</t>
  </si>
  <si>
    <t>ID.AM-03, PR.PS-01 (Strong, asserted)</t>
  </si>
  <si>
    <t>CM-7, CM-8, CM-6 (Strong, asserted)</t>
  </si>
  <si>
    <t>A.8.9, A.5.9, A.8.20 (Strong, asserted)</t>
  </si>
  <si>
    <t>Port/protocol/service baseline documentation; illustrative: configuration management records, per-zone service registers reconciled with firewall config exports. Category, not a product choice. Illustrative, not endorsements.</t>
  </si>
  <si>
    <t>IPS-21</t>
  </si>
  <si>
    <t>Establish Firewall Rule Lifecycle Management Procedures</t>
  </si>
  <si>
    <t>Requires firewall rules to carry metadata such as owner, purpose, expiration date, and review schedule to enforce governance and prevent rule sprawl.</t>
  </si>
  <si>
    <t>Firewall rules shall include metadata such as owner, purpose, expiration date, and review schedule to enforce governance and prevent rule sprawl.</t>
  </si>
  <si>
    <t>Rules with no owner or purpose become permanent orphans; no one dares remove them, sprawl grows, and stale allows linger as unmanaged risk.</t>
  </si>
  <si>
    <t>Attach owner, purpose, creation and expiration dates, and review cadence to every rule; expire temporary rules automatically; use the metadata to drive reviews. See Maintain a Rule Review and Optimization Process (IPS-02).</t>
  </si>
  <si>
    <t>Rules carry no metadata or ownership.</t>
  </si>
  <si>
    <t>Some rules annotated inconsistently.</t>
  </si>
  <si>
    <t>Metadata captured for new rules but legacy rules lack it.</t>
  </si>
  <si>
    <t>All rules carry owner, purpose, expiration, and review schedule per a documented standard.</t>
  </si>
  <si>
    <t>Rule lifecycle metrics (orphaned, expired, overdue-for-review) are tracked and driven down.</t>
  </si>
  <si>
    <t>GV.RR-02, PR.PS-01, ID.AM-03 (Strong, asserted)</t>
  </si>
  <si>
    <t>Firewall rule lifecycle and metadata management; illustrative: rule documentation fields, policy management platforms, expiration/review tracking. Category, not a product choice. Illustrative, not endorsements.</t>
  </si>
  <si>
    <t>IPS-22</t>
  </si>
  <si>
    <t>Integrate IDS/IPS Alerts with Centralized SIEM</t>
  </si>
  <si>
    <t>Forwards all IDS/IPS alerts to a centralized SIEM with appropriate tagging for correlation and incident triage.</t>
  </si>
  <si>
    <t>All IDS/IPS alerts shall be forwarded to a centralized security information and event management (SIEM) platform with appropriate tagging for correlation and incident triage.</t>
  </si>
  <si>
    <t>Alerts stranded on individual sensors cannot be correlated with other telemetry; a multi-stage attack looks like isolated noise and triage never connects the dots.</t>
  </si>
  <si>
    <t>Forward IDS/IPS alerts to the SIEM with consistent tagging and normalization so they correlate with other sources and feed triage and response. See Security Monitoring and SIEM Operations.</t>
  </si>
  <si>
    <t>IDS/IPS alerts stay on the devices.</t>
  </si>
  <si>
    <t>Some alerts forwarded manually or partially.</t>
  </si>
  <si>
    <t>Alerts reach the SIEM but tagging and normalization are inconsistent.</t>
  </si>
  <si>
    <t>All IDS/IPS alerts are forwarded to the SIEM with consistent tagging for correlation and triage.</t>
  </si>
  <si>
    <t>Feed completeness and correlation quality are measured and improved on a cadence.</t>
  </si>
  <si>
    <t>DE.AE-03, DE.AE-02, DE.CM-01 (Strong, asserted)</t>
  </si>
  <si>
    <t>AU-6, SI-4(2), AU-6(3) (Strong, asserted)</t>
  </si>
  <si>
    <t>CIS 8, CIS 13 (Strong, asserted)</t>
  </si>
  <si>
    <t>SIEM and alert forwarding; illustrative: open-source SIEM and log pipelines (e.g., Wazuh, Elastic, syslog forwarding), alert normalization. Category, not a product choice. Illustrative, not endorsements.</t>
  </si>
  <si>
    <t>Software-Defined Networking Security (SDN)</t>
  </si>
  <si>
    <t>SDN-01</t>
  </si>
  <si>
    <t>Secure the SDN Controller as a High-Value Asset</t>
  </si>
  <si>
    <t>Treats the SDN controller as a mission-critical asset with hardened configuration, restricted access, and monitoring for compromise or unauthorized change.</t>
  </si>
  <si>
    <t>The SDN controller shall be treated as a mission-critical asset, with hardened configurations, access controls, and monitoring mechanisms to detect compromise or unauthorized modifications.</t>
  </si>
  <si>
    <t>The controller is the brain of the network; if it is left in a default or open state, one compromise lets an attacker rewrite every flow rule and reroute or blackhole all traffic.</t>
  </si>
  <si>
    <t>Apply a hardened baseline to the controller, restrict administrative access, and monitor for configuration change and compromise indicators; classify it as a high-value asset. See Asset Inventory and Management (AIM).</t>
  </si>
  <si>
    <t>Controller runs on default configuration with no dedicated hardening or monitoring.</t>
  </si>
  <si>
    <t>Some hardening applied by whoever built it, undocumented.</t>
  </si>
  <si>
    <t>A hardening baseline and monitoring exist for most controllers but are applied inconsistently.</t>
  </si>
  <si>
    <t>A documented controller hardening standard and change monitoring apply to all controllers.</t>
  </si>
  <si>
    <t>Controller configuration state and alerts are reviewed on a cadence and the baseline is improved from findings.</t>
  </si>
  <si>
    <t>PR.PS-01, DE.CM-09 (Partial, asserted)</t>
  </si>
  <si>
    <t>CM-6, SI-4, AC-3 (Strong, asserted)</t>
  </si>
  <si>
    <t>A.8.9, A.8.16 (Strong, asserted)</t>
  </si>
  <si>
    <t>CIS 4, CIS 8 (Partial, asserted)</t>
  </si>
  <si>
    <t>Configuration hardening and monitoring for network controllers; illustrative: CIS Benchmarks, host and config monitoring agents, secure baseline management. Category, not a product choice. Illustrative, not endorsements.</t>
  </si>
  <si>
    <t>SDN-02</t>
  </si>
  <si>
    <t>Enforce Mutual Authentication Between Controller and Switches</t>
  </si>
  <si>
    <t>Requires mutual authentication between SDN controllers and data plane devices using certificates or cryptographic keys.</t>
  </si>
  <si>
    <t>All communications between SDN controllers and data plane devices (e.g., switches, routers) shall be mutually authenticated using certificates or cryptographic keys.</t>
  </si>
  <si>
    <t>Without mutual authentication an attacker can impersonate a switch to the controller or a rogue controller to switches, injecting or harvesting flow rules and taking over the fabric.</t>
  </si>
  <si>
    <t>Provision device and controller certificates or keys and require both sides to authenticate before the southbound channel is trusted; reject unauthenticated peers. See Credential and Secrets Management (CSM).</t>
  </si>
  <si>
    <t>Controller and devices communicate with no mutual authentication.</t>
  </si>
  <si>
    <t>Authentication configured on some links by hand.</t>
  </si>
  <si>
    <t>Mutual authentication used on most links but key handling is inconsistent.</t>
  </si>
  <si>
    <t>Certificate or key based mutual authentication is standard on all controller-to-device links.</t>
  </si>
  <si>
    <t>Peer authentication and key validity are monitored, and failures and rotation are tracked and improved.</t>
  </si>
  <si>
    <t>PR.AA-01, PR.AA-03 (Strong, asserted)</t>
  </si>
  <si>
    <t>IA-3, IA-9, SC-8 (Strong, asserted)</t>
  </si>
  <si>
    <t>Device and mutual TLS authentication with managed keys; illustrative: X.509 certificates, mutual TLS, an internal PKI or ACME. Category, not a product choice. Illustrative, not endorsements.</t>
  </si>
  <si>
    <t>SDN-03</t>
  </si>
  <si>
    <t>Isolate SDN Control Traffic from Production Networks</t>
  </si>
  <si>
    <t>Isolates SDN control plane traffic logically or physically from data plane and management plane traffic.</t>
  </si>
  <si>
    <t>Control plane communications between the SDN controller and network devices shall be logically or physically isolated from data plane and management plane traffic.</t>
  </si>
  <si>
    <t>If control traffic shares the same network as user data, an attacker on the data plane can reach, sniff, or disrupt controller-to-switch messaging and manipulate the fabric.</t>
  </si>
  <si>
    <t>Carry control plane communications on a dedicated VLAN, VRF, or out-of-band network separated from data and management planes; enforce with boundary controls. See Network Segmentation (NSG).</t>
  </si>
  <si>
    <t>Control, data, and management traffic share the same network with no separation.</t>
  </si>
  <si>
    <t>Some separation exists on parts of the fabric, undocumented.</t>
  </si>
  <si>
    <t>Control traffic is isolated in most segments but exceptions are common.</t>
  </si>
  <si>
    <t>Control plane isolation from data and management planes is defined and enforced network-wide.</t>
  </si>
  <si>
    <t>Isolation is verified against traffic captures on a cadence and gaps are remediated.</t>
  </si>
  <si>
    <t>PR.IR-01 (Strong, asserted)</t>
  </si>
  <si>
    <t>Network segmentation and out-of-band control networks; illustrative: dedicated VLANs, VRFs, physically separate management networks. Category, not a product choice. Illustrative, not endorsements.</t>
  </si>
  <si>
    <t>SDN-04</t>
  </si>
  <si>
    <t>Implement RBAC for Controller API Access</t>
  </si>
  <si>
    <t>Enforces role-based access control on northbound and southbound controller APIs based on role, job function, and administrative scope.</t>
  </si>
  <si>
    <t>Role-Based Access Control shall be enforced on all northbound and southbound controller APIs, limiting access based on user roles, job function, and administrative scope.</t>
  </si>
  <si>
    <t>Flat or shared API access lets any operator or compromised account push flow rules across the whole fabric; without role scoping there is no least privilege and no accountability.</t>
  </si>
  <si>
    <t>Define controller API roles mapped to job function and scope, bind API credentials to roles, and deny by default; review role assignments periodically. See Identity and Access Management (IAM).</t>
  </si>
  <si>
    <t>Controller API access is shared or all-or-nothing with no roles.</t>
  </si>
  <si>
    <t>Some accounts scoped informally.</t>
  </si>
  <si>
    <t>Roles exist for most API access but scopes are inconsistent and rarely reviewed.</t>
  </si>
  <si>
    <t>RBAC with least-privilege roles is enforced on all northbound and southbound APIs.</t>
  </si>
  <si>
    <t>Role assignments and API access are reviewed on a cadence and right-sized from findings.</t>
  </si>
  <si>
    <t>AC-3, AC-6, AC-2 (Strong, asserted)</t>
  </si>
  <si>
    <t>A.5.15, A.8.2, A.8.3 (Strong, asserted)</t>
  </si>
  <si>
    <t>API role-based access control; illustrative: controller-native RBAC, OAuth 2.0 scopes, external policy engines such as OPA. Category, not a product choice. Illustrative, not endorsements.</t>
  </si>
  <si>
    <t>SDN-05</t>
  </si>
  <si>
    <t>Monitor for Unauthorized Flow Rule Injection</t>
  </si>
  <si>
    <t>Detects and alerts on unauthorized or anomalous flow rule insertions or deletions in the SDN environment.</t>
  </si>
  <si>
    <t>Mechanisms shall be in place to detect and alert on unauthorized or anomalous flow rule insertions or deletions within the SDN environment.</t>
  </si>
  <si>
    <t>A malicious or errant flow rule can silently reroute, mirror, or drop traffic; without detection the change persists and the fabric behaves against policy until something breaks.</t>
  </si>
  <si>
    <t>Baseline expected flow rules, and detect and alert on insertions or deletions that deviate from the approved set or appear anomalous; feed alerts to the SOC. See Threat Detection and Monitoring (TDM).</t>
  </si>
  <si>
    <t>Flow rule changes are not detected or reviewed.</t>
  </si>
  <si>
    <t>Changes noticed only when someone spots a problem.</t>
  </si>
  <si>
    <t>Some flow change monitoring exists but coverage and alerting are partial.</t>
  </si>
  <si>
    <t>Unauthorized or anomalous flow rule changes are detected and alerted across the fabric.</t>
  </si>
  <si>
    <t>Detection coverage and alert quality are measured and tuned on a cadence.</t>
  </si>
  <si>
    <t>DE.CM-09, DE.AE-02 (Partial, asserted)</t>
  </si>
  <si>
    <t>SI-4, SI-7 (Partial, asserted)</t>
  </si>
  <si>
    <t>A.8.16 (Partial, asserted)</t>
  </si>
  <si>
    <t>Flow-change detection and network monitoring; illustrative: controller audit event streams, SIEM correlation, flow-state baselining. Category, not a product choice. Illustrative, not endorsements.</t>
  </si>
  <si>
    <t>SDN-06</t>
  </si>
  <si>
    <t>Encrypt Controller-to-Application and Controller-to-Device Communications</t>
  </si>
  <si>
    <t>Encrypts northbound controller-to-application and southbound controller-to-device communications using TLS or an equivalent protocol.</t>
  </si>
  <si>
    <t>All API and messaging communications between the controller and applications (northbound) and between controller and switches (southbound) shall be encrypted using TLS or equivalent protocols.</t>
  </si>
  <si>
    <t>Unencrypted controller channels expose flow rules, credentials, and topology to interception and let an on-path attacker modify messages and reprogram the fabric.</t>
  </si>
  <si>
    <t>Enforce TLS or an equivalent on all northbound API and southbound messaging, disable plaintext fallbacks, and use current cipher suites; validate peer certificates. See Cryptographic Controls (CRY).</t>
  </si>
  <si>
    <t>Controller communications are unencrypted or plaintext fallback is allowed.</t>
  </si>
  <si>
    <t>Encryption enabled on some channels ad hoc.</t>
  </si>
  <si>
    <t>Most channels are encrypted but cipher and certificate handling are inconsistent.</t>
  </si>
  <si>
    <t>TLS or equivalent is enforced on all northbound and southbound channels with no plaintext fallback.</t>
  </si>
  <si>
    <t>Cipher configuration and certificate validity are reviewed on a cadence and weak settings are retired.</t>
  </si>
  <si>
    <t>SC-8, SC-13 (Strong, asserted)</t>
  </si>
  <si>
    <t>A.8.24, A.8.20 (Strong, asserted)</t>
  </si>
  <si>
    <t>Transport encryption for control channels; illustrative: TLS 1.3, mutual TLS, modern cipher suite policy. Category, not a product choice. Illustrative, not endorsements.</t>
  </si>
  <si>
    <t>SDN-07</t>
  </si>
  <si>
    <t>Apply Policy Validation Before Flow Rule Deployment</t>
  </si>
  <si>
    <t>Validates flow rules against defined network security policy before they are pushed to data plane devices.</t>
  </si>
  <si>
    <t>All flow rules shall be validated against defined network security policies before being pushed to data plane devices to prevent rule conflicts or unauthorized access paths.</t>
  </si>
  <si>
    <t>Unvalidated rules can conflict, shadow, or open unauthorized paths; a single bad rule can bypass segmentation or firewall intent without anyone noticing until it is exploited.</t>
  </si>
  <si>
    <t>Run every proposed flow rule through a policy validation and conflict-check step before deployment, and block rules that violate segmentation or access policy; log the decision.</t>
  </si>
  <si>
    <t>Flow rules are pushed without any policy validation.</t>
  </si>
  <si>
    <t>Rules eyeballed by an operator before some deployments.</t>
  </si>
  <si>
    <t>Validation runs for some rule sources but is not consistently enforced.</t>
  </si>
  <si>
    <t>Automated policy validation and conflict checking gate all flow rule deployments.</t>
  </si>
  <si>
    <t>Validation rules are reviewed against incidents and policy changes and refined on a cadence.</t>
  </si>
  <si>
    <t>AC-4, CM-3 (Partial, asserted)</t>
  </si>
  <si>
    <t>A.8.20, A.8.32 (Weak, asserted)</t>
  </si>
  <si>
    <t>Flow policy validation and conflict checking; illustrative: intent-based policy engines, flow-rule conflict analyzers, pre-deployment policy-as-code checks. Category, not a product choice. Illustrative, not endorsements.</t>
  </si>
  <si>
    <t>SDN-08</t>
  </si>
  <si>
    <t>Log All Controller API Interactions</t>
  </si>
  <si>
    <t>Enables comprehensive logging of all SDN controller API interactions, including configuration changes, authentication attempts, and flow deployments.</t>
  </si>
  <si>
    <t>Comprehensive logging shall be enabled for all interactions with the SDN controller’s APIs, including configuration changes, authentication attempts, and flow deployments.</t>
  </si>
  <si>
    <t>Without complete controller logs there is no way to reconstruct who changed the fabric or when; compromise and misconfiguration become invisible and unattributable.</t>
  </si>
  <si>
    <t>Log all controller API calls, configuration changes, authentication events, and flow deployments to a protected, centralized store with time sync and retention. See Logging and Audit (LOG).</t>
  </si>
  <si>
    <t>Controller API activity is not logged or logs are local and transient.</t>
  </si>
  <si>
    <t>Some logging enabled with no central collection.</t>
  </si>
  <si>
    <t>Most interactions are logged but coverage, retention, or centralization are incomplete.</t>
  </si>
  <si>
    <t>All controller API interactions are logged centrally with defined retention and integrity protection.</t>
  </si>
  <si>
    <t>Log completeness and coverage are reviewed on a cadence and gaps are closed.</t>
  </si>
  <si>
    <t>PR.PS-04, DE.CM-09 (Strong, asserted)</t>
  </si>
  <si>
    <t>A.8.15 (Strong, asserted)</t>
  </si>
  <si>
    <t>Centralized audit logging; illustrative: controller audit APIs, syslog, SIEM or log pipelines with immutable retention. Category, not a product choice. Illustrative, not endorsements.</t>
  </si>
  <si>
    <t>SDN-09</t>
  </si>
  <si>
    <t>Implement High Availability for SDN Controllers</t>
  </si>
  <si>
    <t>Deploys redundant controller nodes for failover to eliminate single points of failure and resist availability attacks.</t>
  </si>
  <si>
    <t>Redundant controller nodes shall be deployed to ensure failover capability, eliminate single points of failure, and protect against availability-based attacks.</t>
  </si>
  <si>
    <t>A single controller is a single point of failure; if it is lost to a fault or a denial-of-service attack, the fabric cannot install new flows and the network degrades or freezes.</t>
  </si>
  <si>
    <t>Run controllers in a redundant cluster with automatic failover and quorum, distribute nodes across fault domains, and test failover regularly. See Business Continuity and Resilience (BCR).</t>
  </si>
  <si>
    <t>A single controller runs with no redundancy or failover.</t>
  </si>
  <si>
    <t>A spare exists but failover is manual and untested.</t>
  </si>
  <si>
    <t>Redundancy is deployed for some clusters but failover behavior is not verified.</t>
  </si>
  <si>
    <t>Redundant controllers with automatic failover are standard across the environment.</t>
  </si>
  <si>
    <t>Failover is tested on a cadence and recovery metrics drive capacity and topology changes.</t>
  </si>
  <si>
    <t>PR.IR-03 (Strong, asserted)</t>
  </si>
  <si>
    <t>CP-10, SC-6, CP-2 (Strong, asserted)</t>
  </si>
  <si>
    <t>A.8.14 (Strong, asserted)</t>
  </si>
  <si>
    <t>Controller clustering and high availability; illustrative: active-active controller clusters, quorum-based failover, multi-zone deployment. Category, not a product choice. Illustrative, not endorsements.</t>
  </si>
  <si>
    <t>SDN-10</t>
  </si>
  <si>
    <t>Segregate Tenants in Multi-Tenant SDN Environments</t>
  </si>
  <si>
    <t>Enforces strict logical isolation between tenants at the orchestration and data plane levels in multi-tenant SDN deployments.</t>
  </si>
  <si>
    <t>Multi-tenant SDN deployments shall enforce strict logical isolation between tenants at both the orchestration and data plane levels to prevent unauthorized access or leakage.</t>
  </si>
  <si>
    <t>Weak tenant isolation lets one tenant reach, observe, or disrupt another tenant's flows and data; a shared control plane turns a single tenant compromise into a cross-tenant breach.</t>
  </si>
  <si>
    <t>Enforce tenant separation at both the orchestration layer and the data plane using per-tenant scopes, virtual networks, and policy boundaries; deny cross-tenant flows by default. See Network Segmentation (NSG).</t>
  </si>
  <si>
    <t>Tenants share orchestration and data plane with no enforced isolation.</t>
  </si>
  <si>
    <t>Some tenant separation configured case by case.</t>
  </si>
  <si>
    <t>Isolation exists at one layer or for some tenants but is not uniform.</t>
  </si>
  <si>
    <t>Tenant isolation is enforced at both orchestration and data plane for all tenants.</t>
  </si>
  <si>
    <t>Isolation is tested for leakage on a cadence and boundaries are strengthened from findings.</t>
  </si>
  <si>
    <t>PR.IR-01 (Partial, asserted)</t>
  </si>
  <si>
    <t>SC-7, AC-4, SC-2 (Partial, asserted)</t>
  </si>
  <si>
    <t>A.8.22 (Partial, asserted)</t>
  </si>
  <si>
    <t>Multi-tenant isolation and virtual networking; illustrative: per-tenant virtual networks, network overlays with tenant scoping, policy-based microsegmentation. Category, not a product choice. Illustrative, not endorsements.</t>
  </si>
  <si>
    <t>SDN-11</t>
  </si>
  <si>
    <t>Validate Controller Software Integrity</t>
  </si>
  <si>
    <t>Verifies controller software images and updates by cryptographic hash or signature before installation.</t>
  </si>
  <si>
    <t>All controller software images and updates shall be verified via cryptographic hash or signature validation to prevent installation of tampered or malicious code.</t>
  </si>
  <si>
    <t>Without integrity verification a tampered or malicious controller image can be installed, handing an attacker control of the fabric from a trusted position; supply-chain compromise goes undetected.</t>
  </si>
  <si>
    <t>Verify the publisher signature or a known-good hash of every controller image and update before deployment, and refuse unsigned or mismatched artifacts. See Software Supply Chain Security (SSC).</t>
  </si>
  <si>
    <t>Controller images are installed without integrity verification.</t>
  </si>
  <si>
    <t>Hashes checked occasionally by hand.</t>
  </si>
  <si>
    <t>Verification is done for some images but not enforced as a gate.</t>
  </si>
  <si>
    <t>Signature or hash verification gates installation of all controller images and updates.</t>
  </si>
  <si>
    <t>Verification coverage and provenance are reviewed on a cadence and exceptions are eliminated.</t>
  </si>
  <si>
    <t>PR.PS-02, PR.DS-01 (Partial, asserted)</t>
  </si>
  <si>
    <t>SI-7, CM-14, SR-11 (Strong, asserted)</t>
  </si>
  <si>
    <t>A.8.19 (Partial, asserted)</t>
  </si>
  <si>
    <t>CIS 2 (Partial, asserted)</t>
  </si>
  <si>
    <t>Software integrity and signature verification; illustrative: code signing, cryptographic hash validation, signature verification such as Sigstore or GPG. Category, not a product choice. Illustrative, not endorsements.</t>
  </si>
  <si>
    <t>SDN-12</t>
  </si>
  <si>
    <t>Define and Enforce Flow Timeout Policies</t>
  </si>
  <si>
    <t>Defines timeout periods and automatic expiry parameters for flow rules to reduce stale rule accumulation and persistent paths.</t>
  </si>
  <si>
    <t>Flow rules shall have defined timeout periods and automatic expiry parameters to reduce stale rule accumulation and eliminate unauthorized persistent paths.</t>
  </si>
  <si>
    <t>Flow rules that never expire pile up as stale, forgotten paths; an attacker can ride a leftover rule to reach resources long after the original need is gone.</t>
  </si>
  <si>
    <t>Set idle and hard timeout values on flow rules so they expire automatically, and reserve permanent rules for justified cases; review long-lived rules periodically.</t>
  </si>
  <si>
    <t>Flow rules are installed as permanent with no timeouts.</t>
  </si>
  <si>
    <t>Timeouts set on some rules inconsistently.</t>
  </si>
  <si>
    <t>Timeout use is common but not standardized and stale rules accumulate.</t>
  </si>
  <si>
    <t>Idle and hard timeout policies apply to flow rules by default with justified exceptions.</t>
  </si>
  <si>
    <t>Stale and long-lived rules are reviewed on a cadence and timeout defaults are tuned.</t>
  </si>
  <si>
    <t>PR.AA-05 (Weak, asserted)</t>
  </si>
  <si>
    <t>AC-12, SC-10 (Weak, asserted)</t>
  </si>
  <si>
    <t>A.8.20 (Weak, asserted)</t>
  </si>
  <si>
    <t>Flow lifecycle and timeout policy; illustrative: controller flow-timeout configuration, idle and hard expiry settings, stale-rule reporting. Category, not a product choice. Illustrative, not endorsements.</t>
  </si>
  <si>
    <t>SDN-13</t>
  </si>
  <si>
    <t>Limit Controller Exposure to Management Interfaces</t>
  </si>
  <si>
    <t>Restricts controller management interfaces to secure administrative zones reachable only through hardened jump servers or bastion hosts.</t>
  </si>
  <si>
    <t>Controller management interfaces shall be restricted to secure administrative zones and accessible only through hardened jump servers or bastion hosts.</t>
  </si>
  <si>
    <t>A controller management interface exposed to general or internet-facing networks is a direct path to fabric takeover; broad reachability turns one stolen credential into full control.</t>
  </si>
  <si>
    <t>Place management interfaces in a restricted administrative zone, require access through hardened bastion hosts, and block direct reachability from general networks. See Privileged Access Management (PAM).</t>
  </si>
  <si>
    <t>Management interfaces are reachable from general or untrusted networks.</t>
  </si>
  <si>
    <t>Access limited informally by network location.</t>
  </si>
  <si>
    <t>Bastion access is used for some controllers but direct paths still exist.</t>
  </si>
  <si>
    <t>Management interfaces are confined to an admin zone and reachable only via hardened bastions.</t>
  </si>
  <si>
    <t>Exposure is scanned on a cadence and any direct access paths are found and removed.</t>
  </si>
  <si>
    <t>AC-17, SC-7, AC-6 (Strong, asserted)</t>
  </si>
  <si>
    <t>A.8.2, A.8.20 (Partial, asserted)</t>
  </si>
  <si>
    <t>Bastion and administrative access control; illustrative: jump hosts, bastion services, privileged access gateways with MFA. Category, not a product choice. Illustrative, not endorsements.</t>
  </si>
  <si>
    <t>SDN-14</t>
  </si>
  <si>
    <t>Conduct Static and Dynamic Analysis of Controller Code</t>
  </si>
  <si>
    <t>Conducts static and dynamic application security testing of custom or open-source controller code before deployment.</t>
  </si>
  <si>
    <t>Where custom or open-source controllers are used, both static and dynamic application security testing shall be conducted to identify vulnerabilities prior to deployment.</t>
  </si>
  <si>
    <t>Unexamined controller code can ship exploitable flaws; because the controller governs the whole fabric, a single vulnerability there is a network-wide compromise waiting to happen.</t>
  </si>
  <si>
    <t>Run SAST and DAST against custom and open-source controller code in the pipeline, triage findings by severity, and remediate before release. See Application Security (APP).</t>
  </si>
  <si>
    <t>Controller code is deployed without security testing.</t>
  </si>
  <si>
    <t>Ad hoc scanning done occasionally.</t>
  </si>
  <si>
    <t>SAST or DAST runs for some code but not consistently or gated.</t>
  </si>
  <si>
    <t>Static and dynamic analysis run on controller code before deployment with findings triaged.</t>
  </si>
  <si>
    <t>Testing coverage and defect escape rates are measured and the process is improved on a cadence.</t>
  </si>
  <si>
    <t>PR.PS-06 (Partial, asserted)</t>
  </si>
  <si>
    <t>SA-11, RA-5 (Strong, asserted)</t>
  </si>
  <si>
    <t>A.8.29, A.8.28 (Strong, asserted)</t>
  </si>
  <si>
    <t>Static and dynamic application security testing; illustrative: open SAST such as Semgrep, DAST scanners such as OWASP ZAP, dependency scanning. Category, not a product choice. Illustrative, not endorsements.</t>
  </si>
  <si>
    <t>SDN-15</t>
  </si>
  <si>
    <t>Implement Application Whitelisting for Controller Extensions</t>
  </si>
  <si>
    <t>Allows only approved, signed, and vetted applications or plug-ins to interact with the SDN controller.</t>
  </si>
  <si>
    <t>Only approved, signed, and vetted applications or plug-ins shall be allowed to interact with the SDN controller to prevent introduction of malicious or unvetted code.</t>
  </si>
  <si>
    <t>An unvetted or malicious controller extension runs with controller privileges and can rewrite flows across the fabric; without allowlisting, any plug-in becomes a control-plane backdoor.</t>
  </si>
  <si>
    <t>Maintain an allowlist of vetted, signed controller applications and plug-ins, verify signatures at load, and block anything not approved. See Software Supply Chain Security (SSC).</t>
  </si>
  <si>
    <t>Any application or plug-in can load into the controller.</t>
  </si>
  <si>
    <t>Extensions vetted informally before some installs.</t>
  </si>
  <si>
    <t>An approval process exists but signing and enforcement are inconsistent.</t>
  </si>
  <si>
    <t>Only signed, vetted, allowlisted extensions may interact with the controller.</t>
  </si>
  <si>
    <t>The allowlist and vetting criteria are reviewed on a cadence and unused or risky extensions are removed.</t>
  </si>
  <si>
    <t>CM-7, CM-14, CM-11 (Strong, asserted)</t>
  </si>
  <si>
    <t>CIS 2 (Strong, asserted)</t>
  </si>
  <si>
    <t>Application allowlisting and extension signing; illustrative: signed plug-in verification, allowlist enforcement, controller app vetting workflow. Category, not a product choice. Illustrative, not endorsements.</t>
  </si>
  <si>
    <t>SDN-16</t>
  </si>
  <si>
    <t>Integrate Flow Policy Auditing Mechanisms</t>
  </si>
  <si>
    <t>Audits active flow rules across the network and identifies deviations from the intended security posture.</t>
  </si>
  <si>
    <t>Organizations shall deploy tools or processes that audit active flow rules across the network and identify deviations from the intended security posture.</t>
  </si>
  <si>
    <t>Over time the deployed flow state drifts from policy through changes and exceptions; without auditing, unauthorized or shadow paths persist and the network no longer matches its own security intent.</t>
  </si>
  <si>
    <t>Deploy tooling or a process that periodically reads active flow rules across devices, compares them to intended policy, and flags deviations for correction. See Configuration Management (CFG).</t>
  </si>
  <si>
    <t>Active flow rules are never audited against intended policy.</t>
  </si>
  <si>
    <t>Spot checks done manually after problems.</t>
  </si>
  <si>
    <t>Auditing covers some segments or runs irregularly.</t>
  </si>
  <si>
    <t>Active flow rules are audited against intended policy on a defined schedule with deviations tracked.</t>
  </si>
  <si>
    <t>Audit findings and recurring deviations feed policy and control improvements on a cadence.</t>
  </si>
  <si>
    <t>DE.CM-09, PR.IR-01 (Partial, asserted)</t>
  </si>
  <si>
    <t>CA-7, CM-6, AU-6 (Partial, asserted)</t>
  </si>
  <si>
    <t>Flow policy auditing and posture comparison; illustrative: flow-rule inventory and diff tooling, intended-vs-actual policy comparison, config compliance checks. Category, not a product choice. Illustrative, not endorsements.</t>
  </si>
  <si>
    <t>SDN-17</t>
  </si>
  <si>
    <t>Detect and Alert on Lateral Movement Within the Control Plane</t>
  </si>
  <si>
    <t>Uses anomaly detection to monitor the control plane for lateral movement, controller compromise, and suspicious propagation of flow instructions.</t>
  </si>
  <si>
    <t>Anomaly detection systems shall monitor the SDN control plane for signs of lateral movement, controller compromise, or suspicious propagation of flow instructions.</t>
  </si>
  <si>
    <t>An attacker who lands in the control plane can move laterally between controllers and push malicious flows fabric-wide; without control-plane anomaly detection the takeover spreads unseen.</t>
  </si>
  <si>
    <t>Monitor control plane behavior for anomalies such as unexpected controller-to-controller activity, unusual flow propagation, or privilege use, and alert to the SOC. See Threat Detection and Monitoring (TDM).</t>
  </si>
  <si>
    <t>The control plane is not monitored for anomalous behavior.</t>
  </si>
  <si>
    <t>Anomalies noticed only when they cause outages.</t>
  </si>
  <si>
    <t>Some control-plane monitoring exists with limited detection logic.</t>
  </si>
  <si>
    <t>Anomaly detection covers the control plane for lateral movement and suspicious flow propagation.</t>
  </si>
  <si>
    <t>Detection efficacy is measured against control-plane attack patterns and tuned on a cadence.</t>
  </si>
  <si>
    <t>DE.CM-01, DE.AE-02 (Partial, asserted)</t>
  </si>
  <si>
    <t>SI-4, AU-6, IR-4 (Partial, asserted)</t>
  </si>
  <si>
    <t>Control-plane anomaly detection; illustrative: behavioral analytics on control traffic, SIEM correlation rules, network detection and response. Category, not a product choice. Illustrative, not endorsements.</t>
  </si>
  <si>
    <t>SDN-18</t>
  </si>
  <si>
    <t>Separate Development and Production SDN Controllers</t>
  </si>
  <si>
    <t>Maintains strict separation between development, test, and production SDN controllers to prevent configuration bleed-over and unauthorized deployments.</t>
  </si>
  <si>
    <t>SDN environments shall maintain a strict separation between development, test, and production controllers to prevent configuration bleed-over or unauthorized deployments.</t>
  </si>
  <si>
    <t>Shared or connected dev, test, and production controllers let unreviewed changes or experimental rules reach production; a test action can reconfigure the live fabric by accident or intent.</t>
  </si>
  <si>
    <t>Run development, test, and production controllers as separate environments with no shared control paths, and promote changes only through a controlled release process. See Change Management (CHG).</t>
  </si>
  <si>
    <t>Development, test, and production share controllers or environments.</t>
  </si>
  <si>
    <t>Some separation exists but boundaries are porous.</t>
  </si>
  <si>
    <t>Environments are mostly separate but promotion paths are informal.</t>
  </si>
  <si>
    <t>Development, test, and production controllers are strictly separated with controlled promotion.</t>
  </si>
  <si>
    <t>Environment separation and promotion controls are audited on a cadence and violations are corrected.</t>
  </si>
  <si>
    <t>PR.IR-01 (Weak, asserted)</t>
  </si>
  <si>
    <t>CM-4, SC-2 (Strong, asserted)</t>
  </si>
  <si>
    <t>A.8.31 (Strong, asserted)</t>
  </si>
  <si>
    <t>Environment separation and release control; illustrative: isolated dev, test, and prod controller instances, gated promotion pipelines, change control workflow. Category, not a product choice. Illustrative, not endorsements.</t>
  </si>
  <si>
    <t>SDN-19</t>
  </si>
  <si>
    <t>Perform Real-Time Flow Visualization and Mapping</t>
  </si>
  <si>
    <t>Implements real-time flow visualization to map and validate actual traffic paths created by SDN controllers against intended policy.</t>
  </si>
  <si>
    <t>Real-time flow visualization tools shall be implemented to map, monitor, and validate the actual traffic paths created by SDN controllers against intended policies.</t>
  </si>
  <si>
    <t>Without visibility into real traffic paths, operators cannot tell whether the fabric is enforcing policy; misrouted, mirrored, or unauthorized paths stay hidden until they cause harm.</t>
  </si>
  <si>
    <t>Deploy real-time flow visualization and mapping that renders actual paths and highlights divergence from intended policy for operator review and alerting.</t>
  </si>
  <si>
    <t>There is no visualization of actual flow paths.</t>
  </si>
  <si>
    <t>Paths reconstructed manually when investigating an issue.</t>
  </si>
  <si>
    <t>Some visualization exists for parts of the fabric or specific tools.</t>
  </si>
  <si>
    <t>Real-time flow visualization maps actual paths against intended policy across the fabric.</t>
  </si>
  <si>
    <t>Visualization coverage and path-vs-policy divergence metrics are reviewed and acted on regularly.</t>
  </si>
  <si>
    <t>ID.AM-03, DE.CM-09 (Partial, asserted)</t>
  </si>
  <si>
    <t>SI-4, CA-7 (Weak, asserted)</t>
  </si>
  <si>
    <t>A.8.16 (Weak, asserted)</t>
  </si>
  <si>
    <t>CIS 13 (Weak, asserted)</t>
  </si>
  <si>
    <t>Real-time flow visualization and mapping; illustrative: topology and flow-path mapping tools, telemetry-driven visualization, path-vs-intent dashboards. Category, not a product choice. Illustrative, not endorsements.</t>
  </si>
  <si>
    <t>SDN-20</t>
  </si>
  <si>
    <t>Enforce Northbound API Rate Limiting and Throttling</t>
  </si>
  <si>
    <t>Enforces rate limiting and throttling on controller northbound APIs to prevent abuse and denial of service from orchestration and automation layers.</t>
  </si>
  <si>
    <t>Rate limiting and throttling shall be enforced on SDN controller northbound APIs to prevent abuse or denial-of-service scenarios from orchestration or automation layers.</t>
  </si>
  <si>
    <t>An unthrottled northbound API can be overwhelmed by a runaway automation loop or a deliberate flood, exhausting controller resources and denying flow programming to the whole fabric.</t>
  </si>
  <si>
    <t>Apply per-client rate limits and throttling on northbound APIs, return backpressure on excess, and alert on limit breaches; size limits to controller capacity.</t>
  </si>
  <si>
    <t>Northbound APIs have no rate limiting or throttling.</t>
  </si>
  <si>
    <t>Limits set on some endpoints reactively after an incident.</t>
  </si>
  <si>
    <t>Rate limiting exists for some clients or APIs but coverage is partial.</t>
  </si>
  <si>
    <t>Rate limiting and throttling are enforced on all northbound APIs with per-client limits.</t>
  </si>
  <si>
    <t>Limit breaches and API load are monitored and thresholds are tuned to capacity on a cadence.</t>
  </si>
  <si>
    <t>PR.IR-04 (Partial, asserted)</t>
  </si>
  <si>
    <t>SC-5 (Strong, asserted)</t>
  </si>
  <si>
    <t>A.8.6 (Partial, asserted)</t>
  </si>
  <si>
    <t>API rate limiting and throttling; illustrative: API gateway rate limits, per-client quotas, backpressure and throttling policies. Category, not a product choice. Illustrative, not endorsements.</t>
  </si>
  <si>
    <t>SDN-21</t>
  </si>
  <si>
    <t>Conduct Periodic SDN Configuration Drift Assessments</t>
  </si>
  <si>
    <t>Conducts regular assessments to detect and correct configuration drift across SDN controllers, flow rules, and network device states.</t>
  </si>
  <si>
    <t>Regular assessments shall be conducted to detect and correct configuration drift across SDN controllers, flow rules, and network device states to maintain integrity and compliance.</t>
  </si>
  <si>
    <t>Undetected drift lets controllers and devices diverge from their approved baselines; the network slowly falls out of compliance and gains unintended paths that no one deliberately created.</t>
  </si>
  <si>
    <t>Compare controller, flow, and device configurations against approved baselines on a schedule, flag drift, and remediate or re-authorize deviations. See Configuration Management (CFG).</t>
  </si>
  <si>
    <t>Configuration drift is not assessed.</t>
  </si>
  <si>
    <t>Drift found incidentally during troubleshooting.</t>
  </si>
  <si>
    <t>Drift checks run for some components or irregularly.</t>
  </si>
  <si>
    <t>Scheduled drift assessments cover controllers, flow rules, and device states with remediation.</t>
  </si>
  <si>
    <t>Drift rates and recurring causes are tracked and baselines and controls are improved on a cadence.</t>
  </si>
  <si>
    <t>DE.CM-09, PR.PS-01 (Partial, asserted)</t>
  </si>
  <si>
    <t>CM-2, CM-6, CA-7 (Strong, asserted)</t>
  </si>
  <si>
    <t>Configuration drift detection and remediation; illustrative: baseline configuration management, drift-detection tooling, infrastructure-as-code reconciliation. Category, not a product choice. Illustrative, not endorsements.</t>
  </si>
  <si>
    <t>SDN-22</t>
  </si>
  <si>
    <t>Harden and Patch All SDN Components Regularly</t>
  </si>
  <si>
    <t>Regularly patches, hardens, and monitors all SDN components including controllers, orchestration platforms, and virtual switches for known vulnerabilities.</t>
  </si>
  <si>
    <t>All components within the SDN ecosystem, including controllers, orchestration platforms, and virtual switches, shall be regularly patched, hardened, and monitored for known vulnerabilities.</t>
  </si>
  <si>
    <t>Unpatched controllers, orchestrators, and virtual switches accumulate known exploitable flaws; because these components govern traffic, a single missed patch can hand an attacker the fabric.</t>
  </si>
  <si>
    <t>Maintain an inventory of SDN components, scan for known vulnerabilities, and patch and harden on a defined cadence with prioritization by severity and exposure. See Vulnerability Management (VLN).</t>
  </si>
  <si>
    <t>SDN components are not patched or hardened on any schedule.</t>
  </si>
  <si>
    <t>Patching done reactively after incidents.</t>
  </si>
  <si>
    <t>Patching and hardening cover some components but cadence and coverage vary.</t>
  </si>
  <si>
    <t>All SDN components are patched, hardened, and vulnerability-scanned on a defined cadence.</t>
  </si>
  <si>
    <t>Remediation timeliness and coverage are measured and the program is improved on a cadence.</t>
  </si>
  <si>
    <t>ID.RA-01, PR.PS-01 (Strong, asserted)</t>
  </si>
  <si>
    <t>SI-2, RA-5, CM-6 (Strong, asserted)</t>
  </si>
  <si>
    <t>A.8.8, A.8.9 (Strong, asserted)</t>
  </si>
  <si>
    <t>CIS 7, CIS 4 (Strong, asserted)</t>
  </si>
  <si>
    <t>Vulnerability management and system hardening; illustrative: vulnerability scanners, patch management, CIS Benchmark hardening. Category, not a product choice. Illustrative, not endorsements.</t>
  </si>
  <si>
    <t>Cloud &amp; Hybrid Environment Security (CHE)</t>
  </si>
  <si>
    <t>CHE-01</t>
  </si>
  <si>
    <t>Define a Cloud &amp; Hybrid Security Governance Framework</t>
  </si>
  <si>
    <t>Establishes a governance model for cloud and hybrid environments with defined roles, responsibilities, and accountability across the infrastructure, platform, and software layers.</t>
  </si>
  <si>
    <t>Organizations shall establish a governance model for cloud and hybrid environments, including defined roles, responsibilities, and accountability for infrastructure, platform, and software layers.</t>
  </si>
  <si>
    <t>Without a cloud governance model, ownership of security across IaaS, PaaS, and SaaS falls into gaps between teams; misconfigurations and shadow deployments accumulate with no one accountable to catch them.</t>
  </si>
  <si>
    <t>Charter a cloud governance body, assign owners for each layer and each provider, and document a RACI covering identity, network, data, and cost; align it with enterprise security governance. See Security Governance and Oversight where present.</t>
  </si>
  <si>
    <t>No defined cloud governance; ownership is undocumented and ad hoc.</t>
  </si>
  <si>
    <t>Some roles named informally, no accountability across layers.</t>
  </si>
  <si>
    <t>Governance documented for one provider or layer but not applied consistently.</t>
  </si>
  <si>
    <t>A governance model with roles, accountability, and shared-responsibility ownership covers all cloud and hybrid layers.</t>
  </si>
  <si>
    <t>Governance effectiveness is reviewed on a cadence and adjusted as the cloud estate and providers change.</t>
  </si>
  <si>
    <t>GV.OC, GV.RM, GV.RR (Partial, asserted)</t>
  </si>
  <si>
    <t>PM-1, CA-1, PL-1 (Partial, asserted)</t>
  </si>
  <si>
    <t>A.5.1, A.5.2, A.5.23 (Strong, asserted)</t>
  </si>
  <si>
    <t>Cloud governance and policy frameworks; illustrative: shared-responsibility documentation, cloud control frameworks (e.g., CSA Cloud Controls Matrix), RACI templates. Category, not a product choice. Illustrative, not endorsements.</t>
  </si>
  <si>
    <t>CHE-02</t>
  </si>
  <si>
    <t>Establish Approved Cloud Service Provider (CSP) Usage Criteria</t>
  </si>
  <si>
    <t>Defines formal evaluation criteria to assess and approve cloud service providers, covering certifications, compliance posture, data residency, and shared-responsibility clarity.</t>
  </si>
  <si>
    <t>Formalized evaluation criteria shall be defined to assess and approve cloud service providers (CSPs), including security certifications, compliance posture, data residency, and shared responsibility model clarity.</t>
  </si>
  <si>
    <t>Adopting a CSP without vetting can place regulated data in a non-compliant jurisdiction, inherit weak provider controls, or leave security responsibilities unassigned because the shared-responsibility boundary was never clarified.</t>
  </si>
  <si>
    <t>Publish approval criteria covering certifications (e.g., SOC 2, ISO 27001), data residency, compliance posture, and the shared-responsibility split; require sign-off before onboarding a new CSP. See Third-Party and Supply Chain controls where present.</t>
  </si>
  <si>
    <t>CSPs are adopted with no evaluation criteria.</t>
  </si>
  <si>
    <t>Some due diligence performed case by case, no standard criteria.</t>
  </si>
  <si>
    <t>Criteria exist but are applied inconsistently across providers.</t>
  </si>
  <si>
    <t>Documented approval criteria are required for every CSP before use.</t>
  </si>
  <si>
    <t>Provider posture is re-assessed periodically and criteria are updated as offerings and regulations change.</t>
  </si>
  <si>
    <t>GV.SC-06, GV.SC-07, ID.RA-10 (Partial, asserted)</t>
  </si>
  <si>
    <t>SA-9, SA-4, RA-3 (Strong, asserted)</t>
  </si>
  <si>
    <t>A.5.19, A.5.20, A.5.21, A.5.23 (Strong, asserted)</t>
  </si>
  <si>
    <t>Vendor and CSP assessment frameworks; illustrative: shared-assessment questionnaires (e.g., SIG), CSA STAR registry, third-party attestation reports. Category, not a product choice. Illustrative, not endorsements.</t>
  </si>
  <si>
    <t>CHE-03</t>
  </si>
  <si>
    <t>Require Explicit Security Architecture for Hybrid Connectivity</t>
  </si>
  <si>
    <t>Requires hybrid cloud connections such as VPNs, Direct Connect, and ExpressRoute to be designed with layered controls including encryption, segmentation, and ingress/egress monitoring.</t>
  </si>
  <si>
    <t>All hybrid cloud connections (e.g., VPNs, Direct Connect, ExpressRoute) shall be designed with layered security controls including encryption, segmentation, and monitoring at ingress/egress points.</t>
  </si>
  <si>
    <t>A flat or unencrypted hybrid link becomes a bridge for lateral movement between on-premises and cloud; an attacker who reaches one side inherits a trusted path to the other with no inspection point.</t>
  </si>
  <si>
    <t>Design each hybrid connection with encryption in transit, network segmentation, and monitored, logged ingress/egress choke points; document the reference architecture. See Network Segmentation and Zero Trust controls where present.</t>
  </si>
  <si>
    <t>Hybrid connections built ad hoc with no security architecture.</t>
  </si>
  <si>
    <t>Encryption or segmentation applied inconsistently per link.</t>
  </si>
  <si>
    <t>A pattern exists but is not enforced on every connection.</t>
  </si>
  <si>
    <t>All hybrid connections follow a layered reference architecture with encryption, segmentation, and monitored ingress/egress.</t>
  </si>
  <si>
    <t>Hybrid connectivity posture is reviewed on a cadence and tuned against observed traffic and threats.</t>
  </si>
  <si>
    <t>PR.IR-01, PR.DS-02, DE.CM-01 (Strong, asserted)</t>
  </si>
  <si>
    <t>SC-7, SC-8, AC-4 (Strong, asserted)</t>
  </si>
  <si>
    <t>A.8.20, A.8.21, A.8.22, A.8.24 (Strong, asserted)</t>
  </si>
  <si>
    <t>CIS 12, CIS 13 (Strong, asserted)</t>
  </si>
  <si>
    <t>Hybrid connectivity and network security tooling; illustrative: IPsec/TLS VPN, private interconnect links, network flow logging and IDS/IPS. Category, not a product choice. Illustrative, not endorsements.</t>
  </si>
  <si>
    <t>CHE-04</t>
  </si>
  <si>
    <t>Enforce Least Privilege Across Cloud Console and APIs</t>
  </si>
  <si>
    <t>Controls administrative access to cloud management consoles and APIs using least privilege, identity-bound access, and scoped permissions.</t>
  </si>
  <si>
    <t>Administrative access to cloud management consoles and APIs shall be tightly controlled using least privilege principles, identity-bound access, and scoped permissions.</t>
  </si>
  <si>
    <t>Over-permissive console and API access means a single compromised admin credential can reconfigure or destroy the entire cloud estate; standing broad rights turn a phishing hit into a full tenant takeover.</t>
  </si>
  <si>
    <t>Bind console and API access to individual identities, grant scoped roles by function, remove standing broad rights in favor of just-in-time elevation, and review entitlements regularly. See Identity and Access Management controls where present.</t>
  </si>
  <si>
    <t>Broad or shared admin access to consoles and APIs.</t>
  </si>
  <si>
    <t>Some roles scoped, many accounts over-privileged.</t>
  </si>
  <si>
    <t>Least privilege applied to some areas but not enforced or reviewed.</t>
  </si>
  <si>
    <t>Identity-bound, scoped, least-privilege access is standard for all console and API administration.</t>
  </si>
  <si>
    <t>Entitlements are continuously reviewed, right-sized, and excess privilege is remediated on a cadence.</t>
  </si>
  <si>
    <t>PR.AA-05, PR.AA-01, PR.AA-03 (Strong, asserted)</t>
  </si>
  <si>
    <t>Cloud IAM and least-privilege tooling; illustrative: native cloud IAM roles and policies, permission-analysis tooling, just-in-time access brokers. Category, not a product choice. Illustrative, not endorsements.</t>
  </si>
  <si>
    <t>CHE-05</t>
  </si>
  <si>
    <t>Maintain Cloud-Specific Asset and Resource Inventory</t>
  </si>
  <si>
    <t>Maintains a continuously updated inventory of cloud assets, including instances, services, containers, and APIs, enriched with classification and risk metadata.</t>
  </si>
  <si>
    <t>Organizations shall maintain a continuously updated inventory of all cloud assets, including instances, services, containers, and APIs, enriched with metadata for classification and risk.</t>
  </si>
  <si>
    <t>You cannot protect what you cannot see; unknown cloud instances, orphaned services, and untracked APIs become unmonitored attack surface and the origin of many breaches.</t>
  </si>
  <si>
    <t>Discover cloud assets automatically through provider APIs, tag them with owner, classification, and environment, and reconcile the inventory continuously. See Asset Management controls where present.</t>
  </si>
  <si>
    <t>No cloud asset inventory.</t>
  </si>
  <si>
    <t>Manual, point-in-time lists that quickly go stale.</t>
  </si>
  <si>
    <t>Automated discovery for some accounts or asset types only.</t>
  </si>
  <si>
    <t>Continuous, automated inventory across accounts covers instances, services, containers, and APIs with classification metadata.</t>
  </si>
  <si>
    <t>Inventory completeness and accuracy are measured, and drift or coverage gaps are remediated on a cadence.</t>
  </si>
  <si>
    <t>ID.AM-01, ID.AM-02, ID.AM-08 (Strong, asserted)</t>
  </si>
  <si>
    <t>CM-8, PM-5, CM-12 (Strong, asserted)</t>
  </si>
  <si>
    <t>A.5.9, A.8.1 (Strong, asserted)</t>
  </si>
  <si>
    <t>CIS 1, CIS 2 (Strong, asserted)</t>
  </si>
  <si>
    <t>Cloud asset discovery and inventory tooling; illustrative: provider resource inventory APIs, tagging and CMDB integration, CSPM asset views. Category, not a product choice. Illustrative, not endorsements.</t>
  </si>
  <si>
    <t>CHE-06</t>
  </si>
  <si>
    <t>Isolate Production, Development, and Test Cloud Environments</t>
  </si>
  <si>
    <t>Isolates development, staging, and production cloud environments at the account, subscription, or project level to reduce cross-environment access and misconfiguration risk.</t>
  </si>
  <si>
    <t>Cloud environments for development, staging, and production shall be isolated at the account, subscription, or project level to reduce risk of cross-environment access or misconfiguration.</t>
  </si>
  <si>
    <t>Sharing accounts across environments lets a compromised or careless change in dev reach production data and controls; a single misconfiguration or credential can then cross the blast-radius boundary that should have contained it.</t>
  </si>
  <si>
    <t>Separate environments into distinct accounts, subscriptions, or projects with independent identity and network boundaries, and prevent cross-environment trust by default. See Network Segmentation controls where present.</t>
  </si>
  <si>
    <t>All environments share accounts with no isolation.</t>
  </si>
  <si>
    <t>Some logical separation, no hard account boundary.</t>
  </si>
  <si>
    <t>Isolation applied to some workloads but not enforced across the estate.</t>
  </si>
  <si>
    <t>Production, development, and test are isolated at the account, subscription, or project level for all workloads.</t>
  </si>
  <si>
    <t>Isolation boundaries are verified periodically and cross-environment access exceptions are reviewed and pruned.</t>
  </si>
  <si>
    <t>SC-7, SC-3, CM-4 (Strong, asserted)</t>
  </si>
  <si>
    <t>A.8.31, A.8.22 (Strong, asserted)</t>
  </si>
  <si>
    <t>Cloud environment isolation constructs; illustrative: separate accounts/subscriptions/projects, organization and landing-zone structures, per-environment network boundaries. Category, not a product choice. Illustrative, not endorsements.</t>
  </si>
  <si>
    <t>CHE-07</t>
  </si>
  <si>
    <t>Require Security Baselines for Cloud Resources</t>
  </si>
  <si>
    <t>Requires cloud resources such as VMs, containers, databases, and storage to meet organization-approved security baselines for hardening, access, and monitoring before deployment.</t>
  </si>
  <si>
    <t>All cloud resources (e.g., VMs, containers, databases, storage) shall adhere to organization-approved security baselines for hardening, access, and monitoring prior to deployment.</t>
  </si>
  <si>
    <t>Resources deployed without a hardening baseline ship with default and insecure settings; each one becomes an easy foothold, and inconsistent configuration makes drift and exposure impossible to reason about.</t>
  </si>
  <si>
    <t>Define approved baselines per resource type, encode them as images or configuration standards, and require conformance before deployment. See Secure Configuration and Hardening controls where present.</t>
  </si>
  <si>
    <t>No security baselines for cloud resources.</t>
  </si>
  <si>
    <t>Hardening applied inconsistently by individual teams.</t>
  </si>
  <si>
    <t>Baselines defined for some resource types, not enforced pre-deployment.</t>
  </si>
  <si>
    <t>Approved baselines exist for all resource types and are required before deployment.</t>
  </si>
  <si>
    <t>Baseline conformance is measured, drift is detected, and baselines are updated against current benchmarks.</t>
  </si>
  <si>
    <t>PR.PS-01, ID.AM-08 (Partial, asserted)</t>
  </si>
  <si>
    <t>CM-6, CM-2, SI-2 (Strong, asserted)</t>
  </si>
  <si>
    <t>A.8.9, A.8.8 (Strong, asserted)</t>
  </si>
  <si>
    <t>Hardening baselines and benchmarks; illustrative: CIS Benchmarks, hardened golden images, configuration management. Category, not a product choice. Illustrative, not endorsements.</t>
  </si>
  <si>
    <t>CHE-08</t>
  </si>
  <si>
    <t>Configure Cloud-Native Network Controls</t>
  </si>
  <si>
    <t>Configures cloud-native firewalls, security groups, and route tables to restrict access by source, destination, protocol, and application-layer context.</t>
  </si>
  <si>
    <t>Cloud-native firewalls, security groups, and route tables shall be configured to restrict access to resources based on source, destination, protocol, and application-layer context.</t>
  </si>
  <si>
    <t>Default-open or overly broad network rules expose services directly to attackers and permit unrestricted lateral traffic; a single permissive security group can undo every other network control.</t>
  </si>
  <si>
    <t>Apply default-deny cloud-native network rules scoped by source, destination, protocol, and application context, and manage them as code with review. See Network Access Control controls where present.</t>
  </si>
  <si>
    <t>Network rules left at defaults or broadly permissive.</t>
  </si>
  <si>
    <t>Rules tightened ad hoc, no consistent policy.</t>
  </si>
  <si>
    <t>Default-deny applied to some workloads, gaps remain.</t>
  </si>
  <si>
    <t>Cloud-native network controls enforce default-deny, scoped rules across resources.</t>
  </si>
  <si>
    <t>Rule sets are reviewed for over-permission and drift, and tightened on a cadence.</t>
  </si>
  <si>
    <t>PR.IR-01, PR.AA-05, DE.CM-01 (Strong, asserted)</t>
  </si>
  <si>
    <t>SC-7, AC-4, AC-3 (Strong, asserted)</t>
  </si>
  <si>
    <t>A.8.20, A.8.22, A.8.23 (Strong, asserted)</t>
  </si>
  <si>
    <t>Cloud-native network controls; illustrative: security groups and network ACLs, cloud firewalls, route table policy managed as code. Category, not a product choice. Illustrative, not endorsements.</t>
  </si>
  <si>
    <t>CHE-09</t>
  </si>
  <si>
    <t>Monitor for Misconfigurations Across Cloud Accounts</t>
  </si>
  <si>
    <t>Deploys automated tooling to continuously scan for and alert on cloud misconfigurations such as open storage buckets, over-permissive IAM roles, and exposed management interfaces.</t>
  </si>
  <si>
    <t>Automated tools shall be deployed to continuously scan for and alert on misconfigurations such as open storage buckets, overly permissive IAM roles, or exposed management interfaces.</t>
  </si>
  <si>
    <t>Cloud misconfigurations are a leading breach cause; an unnoticed public bucket or wildcard IAM policy can expose data or grant takeover, and manual review cannot keep pace with the rate of change.</t>
  </si>
  <si>
    <t>Run continuous cloud security posture management across all accounts, alert on high-risk misconfigurations, and route findings to owners for remediation. See Vulnerability and Configuration Management controls where present.</t>
  </si>
  <si>
    <t>No automated misconfiguration scanning.</t>
  </si>
  <si>
    <t>Occasional manual checks or one-off scans.</t>
  </si>
  <si>
    <t>Automated scanning on some accounts, findings not consistently actioned.</t>
  </si>
  <si>
    <t>Continuous automated scanning covers all accounts with alerting and remediation workflow.</t>
  </si>
  <si>
    <t>Misconfiguration rates and time-to-remediate are tracked and driven down over time.</t>
  </si>
  <si>
    <t>DE.CM-01, DE.CM-09, ID.RA-01 (Strong, asserted)</t>
  </si>
  <si>
    <t>CM-6, RA-5, CA-7 (Strong, asserted)</t>
  </si>
  <si>
    <t>A.8.8, A.8.9, A.8.16 (Strong, asserted)</t>
  </si>
  <si>
    <t>CIS 4, CIS 3 (Strong, asserted)</t>
  </si>
  <si>
    <t>Cloud security posture management; illustrative: open-source CSPM scanners (e.g., Prowler, ScoutSuite), policy checks, provider security hubs. Category, not a product choice. Illustrative, not endorsements.</t>
  </si>
  <si>
    <t>CHE-10</t>
  </si>
  <si>
    <t>Enforce Secure Defaults for Cloud Resource Provisioning</t>
  </si>
  <si>
    <t>Enforces secure defaults for encryption, logging, access control, and resource lifecycle within Infrastructure-as-Code templates and cloud blueprints.</t>
  </si>
  <si>
    <t>Infrastructure-as-Code (IaC) templates and cloud blueprints shall enforce secure defaults for encryption, logging, access control, and resource lifecycle management.</t>
  </si>
  <si>
    <t>If secure settings are optional at provisioning time, teams under pressure omit them, and insecure defaults propagate at scale through every copy of a template; the failure multiplies with each deployment.</t>
  </si>
  <si>
    <t>Bake encryption, logging, access control, and lifecycle defaults into approved IaC modules and blueprints so secure configuration is the path of least resistance. See CHE-14 for pre-deployment validation.</t>
  </si>
  <si>
    <t>No standard IaC; provisioning is manual with no secure defaults.</t>
  </si>
  <si>
    <t>Some templates exist but secure settings are optional.</t>
  </si>
  <si>
    <t>Approved templates exist but are not consistently used.</t>
  </si>
  <si>
    <t>Approved IaC modules enforce secure defaults for encryption, logging, and access across provisioning.</t>
  </si>
  <si>
    <t>Template security is reviewed, and defaults are strengthened as standards and threats evolve.</t>
  </si>
  <si>
    <t>PR.PS-01, PR.IR-01, PR.DS-01 (Partial, asserted)</t>
  </si>
  <si>
    <t>CM-2, CM-6, SA-8 (Strong, asserted)</t>
  </si>
  <si>
    <t>A.8.9, A.8.27, A.8.28 (Strong, asserted)</t>
  </si>
  <si>
    <t>Infrastructure-as-Code with secure defaults; illustrative: IaC frameworks (e.g., Terraform, OpenTofu), reusable hardened modules, blueprint/landing-zone templates. Category, not a product choice. Illustrative, not endorsements.</t>
  </si>
  <si>
    <t>CHE-11</t>
  </si>
  <si>
    <t>Control Inter-Region and Inter-Cloud Communications</t>
  </si>
  <si>
    <t>Governs traffic between cloud regions and across multiple cloud providers with explicit policies and inspection and logging at all interconnect points.</t>
  </si>
  <si>
    <t>Traffic between cloud regions or across multiple cloud service providers shall be governed by explicit policies, with inspection and logging at all interconnect points.</t>
  </si>
  <si>
    <t>Unrestricted inter-region or inter-cloud traffic creates unmonitored paths that bypass perimeter controls; data can move or exfiltrate across boundaries with no inspection point to detect it.</t>
  </si>
  <si>
    <t>Define explicit policies for cross-region and cross-cloud traffic, route it through inspected and logged interconnects, and deny undeclared flows. See CHE-03 and Network Segmentation controls where present.</t>
  </si>
  <si>
    <t>Inter-region and inter-cloud traffic is unrestricted and unmonitored.</t>
  </si>
  <si>
    <t>Some connections controlled ad hoc, no consistent policy.</t>
  </si>
  <si>
    <t>Policies exist for some interconnects, inspection is partial.</t>
  </si>
  <si>
    <t>Explicit policies govern all inter-region and inter-cloud traffic with inspection and logging at interconnects.</t>
  </si>
  <si>
    <t>Interconnect traffic is reviewed against policy and flows are tightened on a cadence.</t>
  </si>
  <si>
    <t>PR.IR-01, PR.DS-02, DE.CM-01 (Partial, asserted)</t>
  </si>
  <si>
    <t>SC-7, AC-4, SC-8 (Strong, asserted)</t>
  </si>
  <si>
    <t>A.8.20, A.8.21, A.8.22 (Strong, asserted)</t>
  </si>
  <si>
    <t>CIS 12, CIS 13 (Partial, asserted)</t>
  </si>
  <si>
    <t>Inter-region and multi-cloud network governance; illustrative: transit/hub network architectures, peering policy, cross-cloud flow logging and inspection. Category, not a product choice. Illustrative, not endorsements.</t>
  </si>
  <si>
    <t>CHE-12</t>
  </si>
  <si>
    <t>Restrict Use of Root and Break-Glass Cloud Accounts</t>
  </si>
  <si>
    <t>Tightly controls root, global admin, and break-glass cloud accounts, limiting them to logged, MFA-protected emergency use with post-use review.</t>
  </si>
  <si>
    <t>Use of root, global admin, or break-glass accounts shall be tightly controlled, logged, and limited to emergency use with multi-factor authentication and post-use review.</t>
  </si>
  <si>
    <t>Root and global admin accounts can override every other control; if used routinely or left unprotected, one compromise means total, unrecoverable tenant control with nothing above it to stop the attacker.</t>
  </si>
  <si>
    <t>Remove root and global admin from daily use, protect them with strong MFA and stored credentials, restrict to emergency break-glass procedures, and review every use. See Privileged Access Management controls where present.</t>
  </si>
  <si>
    <t>Root or global admin used routinely and unprotected.</t>
  </si>
  <si>
    <t>Some restrictions, no formal break-glass procedure.</t>
  </si>
  <si>
    <t>Break-glass defined but not consistently enforced or reviewed.</t>
  </si>
  <si>
    <t>Root and admin accounts are restricted to logged, MFA-protected, break-glass use with post-use review.</t>
  </si>
  <si>
    <t>Break-glass usage is monitored, alerted on, and reviewed on a cadence for justification.</t>
  </si>
  <si>
    <t>PR.AA-05, PR.AA-01, DE.CM-03 (Strong, asserted)</t>
  </si>
  <si>
    <t>AC-6, AC-2, IA-2, AU-2 (Strong, asserted)</t>
  </si>
  <si>
    <t>Privileged and break-glass account controls; illustrative: hardware MFA, vaulted emergency credentials, privileged-use logging and alerting. Category, not a product choice. Illustrative, not endorsements.</t>
  </si>
  <si>
    <t>CHE-13</t>
  </si>
  <si>
    <t>Ensure Encryption of Data-in-Transit and Data-at-Rest by Default</t>
  </si>
  <si>
    <t>Encrypts all cloud-hosted data in transit and at rest by default, using CSP-native encryption or customer-managed keys enforced across services.</t>
  </si>
  <si>
    <t>All cloud-hosted data shall be encrypted both in transit and at rest using CSP-native encryption services or customer-managed keys, with default enforcement across services.</t>
  </si>
  <si>
    <t>Unencrypted cloud data is exposed by any storage misconfiguration, snapshot leak, or intercepted link; without default enforcement, some datasets are inevitably left in plaintext where a single exposure becomes a breach.</t>
  </si>
  <si>
    <t>Enable encryption in transit and at rest by default across all services, use customer-managed keys where control is required, and block creation of unencrypted resources by policy. See Credential and Key Management controls where present.</t>
  </si>
  <si>
    <t>Data stored or transmitted without encryption.</t>
  </si>
  <si>
    <t>Encryption enabled on some services manually.</t>
  </si>
  <si>
    <t>Encryption common but not enforced as default across services.</t>
  </si>
  <si>
    <t>Encryption in transit and at rest is default-enforced across all cloud services.</t>
  </si>
  <si>
    <t>Encryption coverage and key handling are audited, and unencrypted resources are detected and remediated on a cadence.</t>
  </si>
  <si>
    <t>PR.DS-01, PR.DS-02 (Strong, asserted)</t>
  </si>
  <si>
    <t>SC-13, SC-28, SC-8, SC-12 (Strong, asserted)</t>
  </si>
  <si>
    <t>A.8.24, A.5.33 (Strong, asserted)</t>
  </si>
  <si>
    <t>CIS 3 (Strong, asserted)</t>
  </si>
  <si>
    <t>Cloud encryption and key management; illustrative: CSP-native encryption, customer-managed keys via KMS/HSM, TLS enforcement policy. Category, not a product choice. Illustrative, not endorsements.</t>
  </si>
  <si>
    <t>CHE-14</t>
  </si>
  <si>
    <t>Validate Cloud Service Configurations Before Deployment</t>
  </si>
  <si>
    <t>Performs configuration validation on all cloud service deployments through policy-as-code or automated checks to detect security violations before they go live.</t>
  </si>
  <si>
    <t>Configuration validation shall be performed on all cloud service deployments (e.g., via policy-as-code or automated checks) to detect security violations or noncompliance.</t>
  </si>
  <si>
    <t>Without a pre-deployment gate, insecure configurations reach production and must be caught reactively, if at all; the same misconfigurations CHE-09 detects after the fact could have been blocked before deployment.</t>
  </si>
  <si>
    <t>Enforce policy-as-code checks in the deployment pipeline that fail builds on security violations, covering encryption, access, exposure, and tagging. See CHE-09 and CHE-10.</t>
  </si>
  <si>
    <t>No pre-deployment configuration validation.</t>
  </si>
  <si>
    <t>Manual reviews for some deployments.</t>
  </si>
  <si>
    <t>Automated checks on some pipelines, not blocking.</t>
  </si>
  <si>
    <t>Policy-as-code validation gates all deployments and blocks security violations.</t>
  </si>
  <si>
    <t>Policy coverage and gate effectiveness are measured, and rules are expanded against new risks.</t>
  </si>
  <si>
    <t>PR.PS-01, DE.CM-01, ID.RA-01 (Partial, asserted)</t>
  </si>
  <si>
    <t>CM-3, CM-4, SA-11, RA-5 (Strong, asserted)</t>
  </si>
  <si>
    <t>A.8.9, A.8.29, A.8.32 (Strong, asserted)</t>
  </si>
  <si>
    <t>Policy-as-code and configuration validation; illustrative: policy engines (e.g., OPA/Conftest, Checkov), IaC scanning in CI, admission controllers. Category, not a product choice. Illustrative, not endorsements.</t>
  </si>
  <si>
    <t>CHE-15</t>
  </si>
  <si>
    <t>Limit Cloud Service Exposure to Public Internet</t>
  </si>
  <si>
    <t>Prevents cloud services from being directly exposed to the public internet unless explicitly required, and mandates compensating controls such as WAF and ACLs when exposure is necessary.</t>
  </si>
  <si>
    <t>Cloud services shall not be directly exposed to the public internet unless explicitly required, in which case compensating controls (e.g., WAF, access control lists) must be implemented.</t>
  </si>
  <si>
    <t>Every unnecessary public endpoint is scanned and attacked within minutes; an exposed database, management port, or storage endpoint is a direct path to compromise that need never have existed.</t>
  </si>
  <si>
    <t>Default cloud services to private access, require justification and approval for public exposure, and mandate compensating controls like WAF, access control lists, and rate limiting when exposure is granted. See CHE-08 and CHE-09.</t>
  </si>
  <si>
    <t>Services exposed to the internet without control or justification.</t>
  </si>
  <si>
    <t>Exposure limited case by case, no standard.</t>
  </si>
  <si>
    <t>Private-by-default applied to some workloads, gaps remain.</t>
  </si>
  <si>
    <t>Public exposure requires justification and compensating controls; private access is the default.</t>
  </si>
  <si>
    <t>Internet-facing surface is continuously inventoried, reviewed, and reduced on a cadence.</t>
  </si>
  <si>
    <t>SC-7, AC-4, SC-5 (Strong, asserted)</t>
  </si>
  <si>
    <t>Internet-exposure controls; illustrative: web application firewalls, private endpoints, external attack surface scanning. Category, not a product choice. Illustrative, not endorsements.</t>
  </si>
  <si>
    <t>CHE-16</t>
  </si>
  <si>
    <t>Require Logging of All Cloud Administrative Activities</t>
  </si>
  <si>
    <t>Logs all administrative actions taken via cloud consoles, CLIs, and APIs in a centralized, tamper-evident manner with retention aligned to legal and regulatory requirements.</t>
  </si>
  <si>
    <t>All administrative actions taken via cloud consoles, CLIs, or APIs shall be logged in a centralized and tamper-evident manner, with retention aligned to legal and regulatory requirements.</t>
  </si>
  <si>
    <t>Without complete, tamper-evident admin logging, an attacker or insider can act and cover their tracks; investigations stall and compliance obligations for evidence go unmet when the record is missing or alterable.</t>
  </si>
  <si>
    <t>Enable native audit logging across all accounts, forward it to centralized, immutable storage, and set retention to legal and regulatory requirements. See Logging and Monitoring controls where present.</t>
  </si>
  <si>
    <t>Administrative activity is not logged or logs are local and mutable.</t>
  </si>
  <si>
    <t>Logging enabled on some accounts, no central collection.</t>
  </si>
  <si>
    <t>Central logging for most accounts, retention and integrity inconsistent.</t>
  </si>
  <si>
    <t>All admin actions are centrally logged in tamper-evident storage with compliant retention.</t>
  </si>
  <si>
    <t>Log coverage, integrity, and retention are audited, and gaps are remediated on a cadence.</t>
  </si>
  <si>
    <t>DE.CM-03, DE.CM-09, PR.PS-04 (Strong, asserted)</t>
  </si>
  <si>
    <t>AU-2, AU-6, AU-9, AU-11 (Strong, asserted)</t>
  </si>
  <si>
    <t>A.8.15, A.8.16, A.5.28 (Strong, asserted)</t>
  </si>
  <si>
    <t>Cloud audit logging and centralized retention; illustrative: native audit trails (e.g., CloudTrail, activity logs), immutable log storage, SIEM ingestion. Category, not a product choice. Illustrative, not endorsements.</t>
  </si>
  <si>
    <t>CHE-17</t>
  </si>
  <si>
    <t>Use Secure Workload Identities for Service Interactions</t>
  </si>
  <si>
    <t>Requires workloads to authenticate to cloud services using managed identities, service accounts, or workload identity federation instead of static credentials or keys.</t>
  </si>
  <si>
    <t>Workloads interacting with cloud services shall use managed identities, service accounts, or workload identity federation mechanisms rather than static credentials or keys.</t>
  </si>
  <si>
    <t>Static keys embedded in workloads leak through code repos, images, and logs and rarely get rotated; a single exposed long-lived key can grant persistent access that outlives the workload itself.</t>
  </si>
  <si>
    <t>Assign managed identities or federated workload identities to workloads, eliminate embedded static keys, and scope each identity to least privilege. See CHE-04 and Credential and Secrets Management controls where present.</t>
  </si>
  <si>
    <t>Workloads use static, long-lived credentials and keys.</t>
  </si>
  <si>
    <t>Some managed identities used, static keys still common.</t>
  </si>
  <si>
    <t>Managed identities standard for some workloads, not enforced.</t>
  </si>
  <si>
    <t>Workloads use managed or federated identities; static credentials are eliminated by policy.</t>
  </si>
  <si>
    <t>Identity usage is monitored, unused or static credentials are detected and removed on a cadence.</t>
  </si>
  <si>
    <t>PR.AA-01, PR.AA-05, PR.AA-02 (Strong, asserted)</t>
  </si>
  <si>
    <t>IA-5, IA-9, AC-6 (Strong, asserted)</t>
  </si>
  <si>
    <t>A.5.16, A.5.17, A.8.2 (Strong, asserted)</t>
  </si>
  <si>
    <t>Workload identity and federation; illustrative: cloud managed identities, workload identity federation, SPIFFE/SPIRE. Category, not a product choice. Illustrative, not endorsements.</t>
  </si>
  <si>
    <t>CHE-18</t>
  </si>
  <si>
    <t>Perform Cloud-Specific Threat Modeling</t>
  </si>
  <si>
    <t>Develops and regularly reviews threat models tailored to cloud-native attack vectors such as container escape, metadata service abuse, and IAM misconfigurations.</t>
  </si>
  <si>
    <t>Threat models tailored to cloud-native attack vectors (e.g., container escape, metadata service abuse, IAM misconfigurations) shall be developed and regularly reviewed.</t>
  </si>
  <si>
    <t>Generic threat models miss cloud-specific attack paths; teams unaware of metadata service abuse or IAM privilege escalation design controls that leave those exact vectors open.</t>
  </si>
  <si>
    <t>Run cloud-specific threat modeling for significant workloads, cataloging cloud-native vectors and mapping mitigations, and revisit models on change. See Threat Modeling and Secure Development controls where present.</t>
  </si>
  <si>
    <t>No cloud-specific threat modeling.</t>
  </si>
  <si>
    <t>Occasional informal threat discussions.</t>
  </si>
  <si>
    <t>Threat models done for some systems, not cloud-tailored or reviewed.</t>
  </si>
  <si>
    <t>Cloud-native threat models are standard for significant workloads and reviewed on change.</t>
  </si>
  <si>
    <t>Threat model coverage and mitigation follow-through are tracked and improved over time.</t>
  </si>
  <si>
    <t>ID.RA-01, ID.RA-03, ID.RA-05 (Partial, asserted)</t>
  </si>
  <si>
    <t>RA-3, SA-8, SA-11, PL-8 (Partial, asserted)</t>
  </si>
  <si>
    <t>A.8.27, A.8.25, A.5.7 (Partial, asserted)</t>
  </si>
  <si>
    <t>Threat modeling methods for cloud; illustrative: STRIDE and attack-tree methods, cloud threat matrices (e.g., MITRE ATT&amp;CK for cloud), threat modeling tooling. Category, not a product choice. Illustrative, not endorsements.</t>
  </si>
  <si>
    <t>CHE-19</t>
  </si>
  <si>
    <t>Monitor Cloud Provider Security Bulletins and Advisories</t>
  </si>
  <si>
    <t>Continuously monitors CSP security advisories and implements patches or configuration changes in response to published cloud service threats and vulnerabilities.</t>
  </si>
  <si>
    <t>Organizations shall continuously monitor CSP security advisories and implement patches or configuration changes based on published threats or vulnerabilities in cloud services.</t>
  </si>
  <si>
    <t>Cloud provider vulnerabilities and required customer actions are announced continuously; an organization that does not track advisories misses time-sensitive fixes and remains exposed to publicly known cloud flaws.</t>
  </si>
  <si>
    <t>Subscribe to CSP security bulletins, triage each advisory for relevance, and drive required patches or configuration changes through a tracked process. See Vulnerability Management and Threat Intelligence controls where present.</t>
  </si>
  <si>
    <t>CSP advisories are not monitored.</t>
  </si>
  <si>
    <t>Advisories noticed incidentally, no process.</t>
  </si>
  <si>
    <t>Monitoring exists for some providers, response is inconsistent.</t>
  </si>
  <si>
    <t>CSP advisories are continuously monitored, triaged, and acted on through a tracked process.</t>
  </si>
  <si>
    <t>Advisory response times and coverage are measured and improved on a cadence.</t>
  </si>
  <si>
    <t>ID.RA-01, ID.RA-02 (Partial, asserted)</t>
  </si>
  <si>
    <t>SI-5, SI-2, RA-5 (Strong, asserted)</t>
  </si>
  <si>
    <t>A.5.7, A.8.8, A.8.19 (Strong, asserted)</t>
  </si>
  <si>
    <t>Advisory monitoring and vulnerability response; illustrative: CSP security bulletin feeds, CVE and advisory tracking, patch/config remediation workflow. Category, not a product choice. Illustrative, not endorsements.</t>
  </si>
  <si>
    <t>CHE-20</t>
  </si>
  <si>
    <t>Validate Tenant and Container Isolation in Shared Environments</t>
  </si>
  <si>
    <t>Enforces tenant and container isolation in multi-tenant and containerized architectures to prevent cross-tenant data access and resource interference.</t>
  </si>
  <si>
    <t>In multi-tenant cloud or containerized architectures, controls shall be in place to enforce tenant isolation and prevent cross-tenant data access or resource interference.</t>
  </si>
  <si>
    <t>Weak isolation in shared clusters or multi-tenant platforms lets one tenant or a compromised container reach another's data or starve shared resources; a container escape can breach the boundary meant to separate customers.</t>
  </si>
  <si>
    <t>Enforce isolation with namespace, network policy, and runtime controls, apply resource quotas, and validate boundaries with testing. See CHE-06 and Application Security controls where present.</t>
  </si>
  <si>
    <t>No enforced tenant or container isolation.</t>
  </si>
  <si>
    <t>Some isolation configured ad hoc, unverified.</t>
  </si>
  <si>
    <t>Isolation controls applied to some clusters, not validated.</t>
  </si>
  <si>
    <t>Tenant and container isolation is enforced with network, namespace, and runtime controls and validated.</t>
  </si>
  <si>
    <t>Isolation is periodically tested, including escape and cross-tenant scenarios, and hardened on findings.</t>
  </si>
  <si>
    <t>PR.IR-01, PR.AA-05, PR.DS-01 (Strong, asserted)</t>
  </si>
  <si>
    <t>SC-7, SC-4, SC-39, AC-4 (Strong, asserted)</t>
  </si>
  <si>
    <t>A.8.31, A.8.22, A.8.20 (Strong, asserted)</t>
  </si>
  <si>
    <t>Tenant and container isolation controls; illustrative: Kubernetes namespaces and network policies, runtime sandboxing (e.g., gVisor, seccomp), resource quotas. Category, not a product choice. Illustrative, not endorsements.</t>
  </si>
  <si>
    <t>CHE-21</t>
  </si>
  <si>
    <t>Apply Governance Controls to Cloud Marketplace and SaaS Integrations</t>
  </si>
  <si>
    <t>Applies security assessment and approval to all third-party services and integrations procured via cloud marketplaces or external SaaS providers before use.</t>
  </si>
  <si>
    <t>All third-party services or integrations procured via cloud marketplaces or external SaaS providers shall undergo security assessment and approval prior to use.</t>
  </si>
  <si>
    <t>Marketplace and SaaS integrations often request broad permissions or handle sensitive data; adopting them without review grants unvetted third parties access that becomes a supply-chain path into the environment.</t>
  </si>
  <si>
    <t>Require security assessment and formal approval for marketplace and SaaS integrations, scoping granted permissions and reviewing data handling, before enablement. See Third-Party and Supply Chain controls where present.</t>
  </si>
  <si>
    <t>Marketplace and SaaS integrations adopted with no assessment.</t>
  </si>
  <si>
    <t>Some review done informally, no approval gate.</t>
  </si>
  <si>
    <t>Assessment required for some integrations, inconsistently applied.</t>
  </si>
  <si>
    <t>All marketplace and SaaS integrations undergo security assessment and approval before use.</t>
  </si>
  <si>
    <t>Integration inventory and granted permissions are periodically reviewed and stale or risky access is revoked.</t>
  </si>
  <si>
    <t>SA-9, SA-4, CA-3, AC-20 (Strong, asserted)</t>
  </si>
  <si>
    <t>A.5.19, A.5.21, A.5.23 (Strong, asserted)</t>
  </si>
  <si>
    <t>CIS 15, CIS 6 (Strong, asserted)</t>
  </si>
  <si>
    <t>Third-party and SaaS integration governance; illustrative: OAuth app review and consent governance, vendor assessment questionnaires, SaaS security posture management. Category, not a product choice. Illustrative, not endorsements.</t>
  </si>
  <si>
    <t>CHE-22</t>
  </si>
  <si>
    <t>Enforce Cloud Resource Lifecycle Policies</t>
  </si>
  <si>
    <t>Requires cloud resource provisioning, usage, and decommissioning to follow documented lifecycle policies covering tagging, expiration, and post-termination data sanitization.</t>
  </si>
  <si>
    <t>Cloud resource provisioning, usage, and decommissioning shall follow documented lifecycle policies, including tagging, expiration dates, and post-termination data sanitization.</t>
  </si>
  <si>
    <t>Without lifecycle policy, resources sprawl untracked, expire without cleanup, and are decommissioned without wiping data; orphaned instances and un-sanitized storage leave sensitive data reachable long after a workload is retired.</t>
  </si>
  <si>
    <t>Define lifecycle policies enforcing tagging, expiration, ownership, and post-termination data sanitization, and automate cleanup where possible. See CHE-05 and Data Management controls where present.</t>
  </si>
  <si>
    <t>No lifecycle policy; resources persist and are decommissioned ad hoc.</t>
  </si>
  <si>
    <t>Some tagging or cleanup done inconsistently.</t>
  </si>
  <si>
    <t>Lifecycle policy defined but not enforced across the estate.</t>
  </si>
  <si>
    <t>Documented lifecycle policies govern provisioning, tagging, expiration, and secure decommissioning.</t>
  </si>
  <si>
    <t>Lifecycle compliance is monitored, orphaned resources are reclaimed, and sanitization is verified on a cadence.</t>
  </si>
  <si>
    <t>ID.AM-08, PR.DS-03, ID.AM-01 (Partial, asserted)</t>
  </si>
  <si>
    <t>CM-8, MP-6, SR-12, CM-2 (Strong, asserted)</t>
  </si>
  <si>
    <t>A.5.9, A.8.10, A.7.14, A.8.1 (Strong, asserted)</t>
  </si>
  <si>
    <t>CIS 1, CIS 3 (Partial, asserted)</t>
  </si>
  <si>
    <t>Cloud resource lifecycle and data sanitization; illustrative: tagging policy and enforcement, TTL/expiration automation, secure deletion and crypto-erase. Category, not a product choice. Illustrative, not endorsements.</t>
  </si>
  <si>
    <t>Application Security</t>
  </si>
  <si>
    <t>Secure Software Development Lifecycle (SSD)</t>
  </si>
  <si>
    <t>SSD-01</t>
  </si>
  <si>
    <t>Security Requirements Definition</t>
  </si>
  <si>
    <t>Requires security requirements to be defined and documented alongside functional and non-functional requirements at the start of every development effort.</t>
  </si>
  <si>
    <t>Organizations shall define and document security requirements as part of functional and non-functional requirements during the planning and requirements-gathering phase of all software development efforts.</t>
  </si>
  <si>
    <t>When security is not stated as a requirement it is not built or tested; teams discover missing authentication, encryption, or logging late, when retrofitting is costly or infeasible.</t>
  </si>
  <si>
    <t>Capture security requirements (authN/authZ, data protection, logging, abuse cases) in the requirements artifact for each effort; trace them to design and test. See Threat Modeling (SSD-03).</t>
  </si>
  <si>
    <t>Security is not part of requirements gathering.</t>
  </si>
  <si>
    <t>Security requirements are added occasionally when someone remembers.</t>
  </si>
  <si>
    <t>Some projects document security requirements without a consistent template.</t>
  </si>
  <si>
    <t>Documented security requirements are standard for all efforts and traced to tests.</t>
  </si>
  <si>
    <t>Requirement coverage and defects traced to missing requirements are measured and fed back into the template.</t>
  </si>
  <si>
    <t>ID.RA, PR.PS-01 (Partial, asserted)</t>
  </si>
  <si>
    <t>SA-8, SA-4, PL-8 (Strong, asserted)</t>
  </si>
  <si>
    <t>A.8.25, A.8.27 (Strong, asserted)</t>
  </si>
  <si>
    <t>Requirements and security-requirement libraries; illustrative: OWASP ASVS, requirements management in issue trackers, security user-story templates. Category, not a product choice. Illustrative, not endorsements.</t>
  </si>
  <si>
    <t>SSD-02</t>
  </si>
  <si>
    <t>Secure Architecture Design</t>
  </si>
  <si>
    <t>Integrates security into software architecture design so threat modeling, secure design patterns, and mitigations are embedded before development starts.</t>
  </si>
  <si>
    <t>Security considerations shall be integrated into software architecture design, ensuring threat modeling, secure design patterns, and mitigation strategies are embedded before development begins.</t>
  </si>
  <si>
    <t>Architectures fixed without security review bake in flaws (missing trust boundaries, weak isolation, unencrypted flows) that cannot be patched later without redesign.</t>
  </si>
  <si>
    <t>Apply secure design patterns and reference architectures during design; document trust boundaries and mitigations; gate design approval on a security review. See Threat Modeling (SSD-03).</t>
  </si>
  <si>
    <t>Architecture is designed without security input.</t>
  </si>
  <si>
    <t>Security is considered informally by individual architects.</t>
  </si>
  <si>
    <t>Some designs get a security review without consistent criteria.</t>
  </si>
  <si>
    <t>Secure design patterns and a documented design security review are standard.</t>
  </si>
  <si>
    <t>Design-stage security findings and pattern reuse are tracked and improve the reference architecture.</t>
  </si>
  <si>
    <t>PR.PS-01, ID.RA (Partial, asserted)</t>
  </si>
  <si>
    <t>SA-8, SA-17, PL-8 (Strong, asserted)</t>
  </si>
  <si>
    <t>A.8.27, A.8.25 (Strong, asserted)</t>
  </si>
  <si>
    <t>Secure design patterns and reference architectures; illustrative: OWASP secure design cheat sheets, published secure architecture patterns, architecture decision records. Category, not a product choice. Illustrative, not endorsements.</t>
  </si>
  <si>
    <t>SSD-03</t>
  </si>
  <si>
    <t>Threat Modeling</t>
  </si>
  <si>
    <t>Requires threat modeling during design, updated as architecture or code changes and reviewed regularly to catch emerging risks.</t>
  </si>
  <si>
    <t>Threat modeling shall be performed on all applications and systems during the design phase, updated as architecture or code changes, and reviewed regularly to identify emerging risks.</t>
  </si>
  <si>
    <t>Without threat modeling teams defend against imagined threats, not real attack paths; entire classes of attack (privilege escalation, tampering, data exfiltration) go unconsidered until exploited.</t>
  </si>
  <si>
    <t>Model threats per application using a structured method (e.g., STRIDE, attack trees); enumerate assets, entry points, and mitigations; refresh on significant change and review on a cadence.</t>
  </si>
  <si>
    <t>No threat modeling is performed.</t>
  </si>
  <si>
    <t>Threat modeling done ad hoc for a few high-profile systems.</t>
  </si>
  <si>
    <t>Threat modeling occurs for some projects without a standard method.</t>
  </si>
  <si>
    <t>Structured threat modeling is standard at design and refreshed on change.</t>
  </si>
  <si>
    <t>Threat model coverage and mitigation closure are measured and feed process improvement.</t>
  </si>
  <si>
    <t>ID.RA-01, ID.RA-05 (Strong, asserted)</t>
  </si>
  <si>
    <t>SA-8, SA-11(2), RA-3 (Strong, asserted)</t>
  </si>
  <si>
    <t>A.8.25, A.8.27, A.5.7 (Strong, asserted)</t>
  </si>
  <si>
    <t>MAP 1.1, MAP 5.1 (Weak, asserted)</t>
  </si>
  <si>
    <t>Threat modeling methods and tooling; illustrative: STRIDE, OWASP Threat Dragon, attack-tree notation. Category, not a product choice. Illustrative, not endorsements.</t>
  </si>
  <si>
    <t>SSD-04</t>
  </si>
  <si>
    <t>Secure Coding Standards</t>
  </si>
  <si>
    <t>Requires developers to follow secure coding standards from recognized sources and enforces those standards through development workflows.</t>
  </si>
  <si>
    <t>Developers shall follow secure coding standards aligned with industry-recognized sources (e.g., OWASP, SEI CERT), and these standards shall be enforced through development workflows.</t>
  </si>
  <si>
    <t>Without enforced standards, common flaws (injection, unsafe deserialization, hardcoded secrets) recur across teams because there is no agreed definition of secure code or gate to catch violations.</t>
  </si>
  <si>
    <t>Adopt secure coding standards aligned to OWASP and SEI CERT for each language; enforce via linters, code review checklists, and merge gates. See Static Application Security Testing (SSD-07).</t>
  </si>
  <si>
    <t>No secure coding standards exist.</t>
  </si>
  <si>
    <t>Individual developers apply personal practices inconsistently.</t>
  </si>
  <si>
    <t>Standards documented but not enforced in workflow.</t>
  </si>
  <si>
    <t>Standards are adopted per language and enforced through review and automated gates.</t>
  </si>
  <si>
    <t>Violation rates are tracked by standard and drive targeted training and standard updates.</t>
  </si>
  <si>
    <t>PR.PS-01, PR.PS-06 (Strong, asserted)</t>
  </si>
  <si>
    <t>SA-15, SA-11 (Strong, asserted)</t>
  </si>
  <si>
    <t>A.8.28, A.8.25 (Strong, asserted)</t>
  </si>
  <si>
    <t>CIS 16.11, CIS 16 (Partial, asserted)</t>
  </si>
  <si>
    <t>Secure coding standards and linters; illustrative: OWASP secure coding guides, SEI CERT coding standards, static linters with security rulesets. Category, not a product choice. Illustrative, not endorsements.</t>
  </si>
  <si>
    <t>SSD-05</t>
  </si>
  <si>
    <t>Security Training for Developers</t>
  </si>
  <si>
    <t>Requires all developers to receive role-specific secure coding and secure development training annually, tailored to the languages, frameworks, and platforms they use.</t>
  </si>
  <si>
    <t>All developers shall receive role-specific secure coding and secure development training annually, with training tailored to the languages, frameworks, and platforms used.</t>
  </si>
  <si>
    <t>Developers who are not trained in the specific weaknesses of their stack reproduce the same vulnerabilities repeatedly; generic awareness training does not prevent framework-specific flaws.</t>
  </si>
  <si>
    <t>Assign annual secure development training mapped to each developer's languages and platforms; track completion; refresh content as the stack and threats change. See Security Awareness controls in the governance domain.</t>
  </si>
  <si>
    <t>No secure development training is provided.</t>
  </si>
  <si>
    <t>Training offered occasionally and not role-specific.</t>
  </si>
  <si>
    <t>Annual training exists but is generic, not tailored to the stack.</t>
  </si>
  <si>
    <t>Role-specific secure development training is assigned annually and tracked to completion.</t>
  </si>
  <si>
    <t>Training effectiveness is measured against defect trends and content is updated accordingly.</t>
  </si>
  <si>
    <t>PR.AT-01, PR.AT-02 (Strong, asserted)</t>
  </si>
  <si>
    <t>AT-2, AT-3, SA-16 (Strong, asserted)</t>
  </si>
  <si>
    <t>CIS 14, CIS 16.9 (Strong, asserted)</t>
  </si>
  <si>
    <t>Role-based secure development training; illustrative: OWASP training materials, hands-on secure coding labs, learning management platforms. Category, not a product choice. Illustrative, not endorsements.</t>
  </si>
  <si>
    <t>SSD-06</t>
  </si>
  <si>
    <t>Code Review with Security Focus</t>
  </si>
  <si>
    <t>Requires all application code to undergo peer review with specific attention to security flaws such as authentication, authorization, input validation, and data handling.</t>
  </si>
  <si>
    <t>All application code shall undergo peer review with specific attention to security flaws, including but not limited to authentication, authorization, input validation, and data handling.</t>
  </si>
  <si>
    <t>Reviews focused only on functionality let security defects merge; a second reviewer looking specifically for authZ gaps or injection catches flaws that automated tools and the author miss.</t>
  </si>
  <si>
    <t>Require peer review before merge with a security-focused checklist covering authN/authZ, input validation, and data handling; block merges without approval. See Code Review with Static Application Security Testing (SSD-07).</t>
  </si>
  <si>
    <t>Code is merged without peer review.</t>
  </si>
  <si>
    <t>Reviews happen informally without a security focus.</t>
  </si>
  <si>
    <t>Peer review is required but security attention is inconsistent.</t>
  </si>
  <si>
    <t>Security-focused peer review with a checklist is required before every merge.</t>
  </si>
  <si>
    <t>Review-caught security defect rates are measured and drive checklist and training updates.</t>
  </si>
  <si>
    <t>PR.PS-06, DE.CM (Partial, asserted)</t>
  </si>
  <si>
    <t>SA-11, SA-15, SA-11(4) (Strong, asserted)</t>
  </si>
  <si>
    <t>CIS 16.12, CIS 16 (Partial, asserted)</t>
  </si>
  <si>
    <t>Code review workflow with security checklists; illustrative: pull-request review in version control platforms, OWASP code review guide, review checklists. Category, not a product choice. Illustrative, not endorsements.</t>
  </si>
  <si>
    <t>SSD-07</t>
  </si>
  <si>
    <t>Static Application Security Testing (SAST)</t>
  </si>
  <si>
    <t>Integrates static application security testing into the CI/CD pipeline to scan source or binaries for known vulnerabilities and insecure patterns before merge or deployment.</t>
  </si>
  <si>
    <t>SAST tools shall be integrated into the CI/CD pipeline to automatically scan source code or binaries for known vulnerabilities and insecure coding patterns before code is merged or deployed.</t>
  </si>
  <si>
    <t>Without automated static analysis in the pipeline, insecure patterns reach production at machine speed; manual review alone cannot keep pace with commit volume and misses systematic flaws.</t>
  </si>
  <si>
    <t>Wire SAST into CI to scan on pull request and merge; set severity thresholds that fail the build; triage and route findings. See Remediation of Identified Vulnerabilities (SSD-16).</t>
  </si>
  <si>
    <t>No static analysis is performed.</t>
  </si>
  <si>
    <t>SAST run manually and occasionally outside the pipeline.</t>
  </si>
  <si>
    <t>SAST integrated for some pipelines without enforced thresholds.</t>
  </si>
  <si>
    <t>SAST runs in CI for all code with build-failing severity thresholds.</t>
  </si>
  <si>
    <t>Scan coverage, false-positive rates, and finding closure are measured and tuned.</t>
  </si>
  <si>
    <t>PR.PS-06, ID.RA-01, DE.CM (Strong, asserted)</t>
  </si>
  <si>
    <t>SA-11(1), RA-5, SA-15 (Strong, asserted)</t>
  </si>
  <si>
    <t>A.8.28, A.8.29, A.8.8 (Strong, asserted)</t>
  </si>
  <si>
    <t>CIS 16.12, CIS 7 (Partial, asserted)</t>
  </si>
  <si>
    <t>Static application security testing (SAST); illustrative: open-source static analyzers (e.g., Semgrep), language-native security linters, CI-integrated scanners. Category, not a product choice. Illustrative, not endorsements.</t>
  </si>
  <si>
    <t>SSD-08</t>
  </si>
  <si>
    <t>Dynamic Application Security Testing (DAST)</t>
  </si>
  <si>
    <t>Requires dynamic application security testing against running applications, especially those exposed to public or partner networks, to uncover runtime vulnerabilities.</t>
  </si>
  <si>
    <t>DAST shall be conducted on all applications, especially those exposed to public or partner networks, to assess runtime behavior and uncover security vulnerabilities in a deployed state.</t>
  </si>
  <si>
    <t>Flaws that appear only at runtime (authentication bypass, injection through the live stack, misconfiguration) escape static analysis; without DAST, internet-exposed applications ship exploitable defects.</t>
  </si>
  <si>
    <t>Run DAST against staging or production-like deployments for exposed applications; schedule scans and integrate into release workflows; triage findings. See Remediation of Identified Vulnerabilities (SSD-16).</t>
  </si>
  <si>
    <t>No dynamic testing is performed.</t>
  </si>
  <si>
    <t>DAST run ad hoc against a few applications.</t>
  </si>
  <si>
    <t>DAST covers some exposed applications without a schedule.</t>
  </si>
  <si>
    <t>DAST is standard for all exposed applications and integrated into release.</t>
  </si>
  <si>
    <t>Scan coverage and runtime finding closure are measured and drive scope tuning.</t>
  </si>
  <si>
    <t>ID.RA-01, PR.PS-06, DE.CM (Strong, asserted)</t>
  </si>
  <si>
    <t>SA-11(8), RA-5, CA-8 (Strong, asserted)</t>
  </si>
  <si>
    <t>A.8.29, A.8.8 (Strong, asserted)</t>
  </si>
  <si>
    <t>CIS 16.13, CIS 7 (Partial, asserted)</t>
  </si>
  <si>
    <t>Dynamic application security testing (DAST); illustrative: OWASP ZAP, automated web scanners, API fuzzing tools. Category, not a product choice. Illustrative, not endorsements.</t>
  </si>
  <si>
    <t>SSD-09</t>
  </si>
  <si>
    <t>Software Composition Analysis (SCA)</t>
  </si>
  <si>
    <t>Requires continuous inventory and vulnerability scanning of all third-party components, libraries, and dependencies using software composition analysis across the lifecycle.</t>
  </si>
  <si>
    <t>All third-party components, libraries, and dependencies shall be continuously inventoried and scanned for vulnerabilities using SCA tools throughout the development lifecycle.</t>
  </si>
  <si>
    <t>Applications inherit vulnerabilities from open-source dependencies; without SCA and an inventory, a disclosed flaw in a widely used library goes unnoticed until it is exploited, as with widely publicized dependency incidents.</t>
  </si>
  <si>
    <t>Run SCA in CI to inventory dependencies and flag known vulnerabilities and license issues; maintain an SBOM; alert on newly disclosed flaws in used components. See Remediation of Identified Vulnerabilities (SSD-16).</t>
  </si>
  <si>
    <t>Third-party components are not inventoried or scanned.</t>
  </si>
  <si>
    <t>Dependencies checked manually and occasionally.</t>
  </si>
  <si>
    <t>SCA runs for some projects without continuous monitoring.</t>
  </si>
  <si>
    <t>SCA and an SBOM cover all builds with continuous alerting on new disclosures.</t>
  </si>
  <si>
    <t>Dependency exposure and time-to-patch are measured and drive upgrade cadence.</t>
  </si>
  <si>
    <t>ID.RA-01, ID.RA-09, GV.SC (Strong, asserted)</t>
  </si>
  <si>
    <t>RA-5, SA-11, SR-3, SR-4 (Strong, asserted)</t>
  </si>
  <si>
    <t>A.8.8, A.8.29, A.5.21 (Strong, asserted)</t>
  </si>
  <si>
    <t>CIS 16.4, CIS 7 (Strong, asserted)</t>
  </si>
  <si>
    <t>Software composition analysis and SBOM; illustrative: OWASP Dependency-Check, open-source SCA scanners, SPDX and CycloneDX SBOM formats. Category, not a product choice. Illustrative, not endorsements.</t>
  </si>
  <si>
    <t>SSD-10</t>
  </si>
  <si>
    <t>Secure Configuration Management</t>
  </si>
  <si>
    <t>Requires configuration files, secrets, and infrastructure-as-code artifacts to be stored securely, version-controlled, and reviewed against security baselines.</t>
  </si>
  <si>
    <t>Configuration files, secrets, and infrastructure-as-code artifacts shall be stored securely, version-controlled, and regularly reviewed to ensure alignment with security baselines.</t>
  </si>
  <si>
    <t>Secrets committed to repositories and drifting configurations become the entry point for compromise; unreviewed IaC deploys insecure infrastructure at scale from a single mistake.</t>
  </si>
  <si>
    <t>Keep configuration and IaC in version control with review; scan for committed secrets; store secrets in a secrets manager, not code; check IaC against baselines. See Credential and Secrets Management (CSM).</t>
  </si>
  <si>
    <t>Configuration and secrets are handled informally, secrets often in code.</t>
  </si>
  <si>
    <t>Some version control and secret handling without consistency.</t>
  </si>
  <si>
    <t>Configuration is version-controlled but secret scanning and baselines are partial.</t>
  </si>
  <si>
    <t>IaC and configuration are version-controlled, secret-scanned, and baseline-checked.</t>
  </si>
  <si>
    <t>Configuration drift and secret exposure incidents are measured and drive baseline hardening.</t>
  </si>
  <si>
    <t>PR.PS-01, PR.IP, PR.DS-01 (Strong, asserted)</t>
  </si>
  <si>
    <t>CM-2, CM-6, SA-15, IA-5 (Strong, asserted)</t>
  </si>
  <si>
    <t>A.8.9, A.8.24, A.5.15 (Strong, asserted)</t>
  </si>
  <si>
    <t>CIS 4, CIS 16.7 (Strong, asserted)</t>
  </si>
  <si>
    <t>Secure configuration, IaC scanning, and secret detection; illustrative: version control with secret scanning (e.g., Gitleaks), IaC scanners (e.g., Checkov), secrets managers. Category, not a product choice. Illustrative, not endorsements.</t>
  </si>
  <si>
    <t>SSD-11</t>
  </si>
  <si>
    <t>Least Privilege in Development Environments</t>
  </si>
  <si>
    <t>Requires development, testing, and CI/CD environments to enforce least privilege, with access controls separate from production and no shared credentials.</t>
  </si>
  <si>
    <t>Development, testing, and CI/CD environments shall enforce the principle of least privilege, with separate access controls from production and no shared credentials.</t>
  </si>
  <si>
    <t>Over-privileged or shared development access lets a compromised developer account or pipeline token reach production or tamper with builds; shared credentials make attribution and revocation impossible.</t>
  </si>
  <si>
    <t>Grant least-privilege, individually attributable access to dev, test, and CI/CD; separate these from production credentials; eliminate shared accounts. See Identity and Access Management (IAM).</t>
  </si>
  <si>
    <t>Development environments use broad or shared access.</t>
  </si>
  <si>
    <t>Some access limits applied case by case.</t>
  </si>
  <si>
    <t>Least privilege applied inconsistently across environments.</t>
  </si>
  <si>
    <t>Least-privilege, non-shared access is standard and separated from production.</t>
  </si>
  <si>
    <t>Access rights are reviewed on a cadence and right-sized from usage data.</t>
  </si>
  <si>
    <t>AC-6, AC-2, AC-5, SA-15 (Strong, asserted)</t>
  </si>
  <si>
    <t>Least-privilege access and credential management for dev environments; illustrative: role-based access in CI/CD platforms, short-lived credentials, secrets managers. Category, not a product choice. Illustrative, not endorsements.</t>
  </si>
  <si>
    <t>SSD-12</t>
  </si>
  <si>
    <t>Environment Segregation</t>
  </si>
  <si>
    <t>Requires development, test, staging, and production environments to be logically and physically separated, preventing cross-contamination of data or code.</t>
  </si>
  <si>
    <t>Development, test, staging, and production environments shall be logically and physically separated, with controls in place to prevent cross-contamination of data or code.</t>
  </si>
  <si>
    <t>Mixed environments let test data reach production or unreviewed code slip into live systems; production data copied into weakly protected test environments becomes a breach source.</t>
  </si>
  <si>
    <t>Separate environments by network, account, and access boundaries; control promotion paths between them; mask or synthesize production data used in lower environments. See Data Protection controls.</t>
  </si>
  <si>
    <t>Environments are not clearly separated.</t>
  </si>
  <si>
    <t>Some separation exists without enforced boundaries.</t>
  </si>
  <si>
    <t>Environments are separated but promotion and data controls are inconsistent.</t>
  </si>
  <si>
    <t>Environments are logically and physically separated with controlled promotion.</t>
  </si>
  <si>
    <t>Separation integrity and cross-environment incidents are monitored and remediated.</t>
  </si>
  <si>
    <t>PR.IR-01, PR.AA-05, PR.DS (Strong, asserted)</t>
  </si>
  <si>
    <t>SC-7, CM-2, SC-2, SA-15 (Strong, asserted)</t>
  </si>
  <si>
    <t>Environment segregation and network isolation; illustrative: separate cloud accounts or projects, network segmentation, data masking for lower environments. Category, not a product choice. Illustrative, not endorsements.</t>
  </si>
  <si>
    <t>SSD-13</t>
  </si>
  <si>
    <t>Use of Approved Tools and Libraries</t>
  </si>
  <si>
    <t>Restricts development to vetted and approved tools, libraries, and frameworks, with documented, risk-assessed exceptions.</t>
  </si>
  <si>
    <t>Only vetted and approved development tools, libraries, and frameworks shall be used in the software development process, and any exceptions must be documented and risk-assessed.</t>
  </si>
  <si>
    <t>Unvetted tools and libraries introduce malicious or vulnerable code into the pipeline; typosquatted or abandoned dependencies enter builds when there is no approval gate.</t>
  </si>
  <si>
    <t>Maintain an approved list of tools, libraries, and frameworks vetted for security and maintenance; require documented risk assessment for exceptions; enforce through package sources. See Software Composition Analysis (SSD-09).</t>
  </si>
  <si>
    <t>Any tool or library may be used without vetting.</t>
  </si>
  <si>
    <t>Informal preferences exist but nothing is enforced.</t>
  </si>
  <si>
    <t>An approved list exists but is not consistently enforced.</t>
  </si>
  <si>
    <t>Only vetted tools and libraries are permitted with a documented exception process.</t>
  </si>
  <si>
    <t>Approved-list coverage and exception risk are reviewed and the list is kept current.</t>
  </si>
  <si>
    <t>GV.SC, ID.RA-09, PR.PS (Strong, asserted)</t>
  </si>
  <si>
    <t>SA-4, SR-3, SR-11, CM-7 (Strong, asserted)</t>
  </si>
  <si>
    <t>A.5.21, A.8.19, A.5.23 (Strong, asserted)</t>
  </si>
  <si>
    <t>CIS 2, CIS 16.4 (Strong, asserted)</t>
  </si>
  <si>
    <t>Approved tool and dependency governance; illustrative: internal package registries, allowlisted repositories, dependency approval workflows. Category, not a product choice. Illustrative, not endorsements.</t>
  </si>
  <si>
    <t>SSD-14</t>
  </si>
  <si>
    <t>CI/CD Pipeline Security Controls</t>
  </si>
  <si>
    <t>Requires security controls across all CI/CD pipelines, including access controls, artifact scanning, and audit logging, to prevent unauthorized code changes or artifact promotion.</t>
  </si>
  <si>
    <t>Security controls, including access controls, artifact scanning, and audit logging, shall be implemented across all CI/CD pipelines to prevent unauthorized code changes or artifact promotion.</t>
  </si>
  <si>
    <t>An unsecured pipeline is a direct path to production; attackers who compromise CI/CD can inject code or promote malicious artifacts to every downstream system, as seen in major supply-chain compromises.</t>
  </si>
  <si>
    <t>Enforce access controls and approvals on pipeline configuration; scan artifacts; log all pipeline actions immutably; restrict who can alter build definitions. See Secure Build and Artifact Integrity (SSD-15).</t>
  </si>
  <si>
    <t>Pipelines have minimal access control or logging.</t>
  </si>
  <si>
    <t>Some controls applied to individual pipelines ad hoc.</t>
  </si>
  <si>
    <t>Pipeline controls exist but coverage is inconsistent.</t>
  </si>
  <si>
    <t>Access controls, artifact scanning, and audit logging are standard across pipelines.</t>
  </si>
  <si>
    <t>Pipeline control coverage and audit anomalies are monitored and drive hardening.</t>
  </si>
  <si>
    <t>PR.AA-05, PR.PS-04, DE.CM, GV.SC (Strong, asserted)</t>
  </si>
  <si>
    <t>CM-3, CM-5, AU-2, SA-15, SR-4 (Strong, asserted)</t>
  </si>
  <si>
    <t>A.8.4, A.8.15, A.8.32, A.5.15 (Strong, asserted)</t>
  </si>
  <si>
    <t>CIS 16.7, CIS 8, CIS 6 (Partial, asserted)</t>
  </si>
  <si>
    <t>CI/CD security controls; illustrative: pipeline access controls and signed commits, artifact scanning in CI, immutable audit logging. Category, not a product choice. Illustrative, not endorsements.</t>
  </si>
  <si>
    <t>SSD-15</t>
  </si>
  <si>
    <t>Secure Build and Artifact Integrity</t>
  </si>
  <si>
    <t>Requires build processes to ensure reproducibility and integrity verification of artifacts, such as checksums and signing, before deployment or release.</t>
  </si>
  <si>
    <t>Build processes shall ensure reproducibility and integrity verification (e.g., checksums, signing) of artifacts before deployment or release to ensure trust in compiled code.</t>
  </si>
  <si>
    <t>Without integrity verification, tampered or substituted artifacts deploy undetected; consumers cannot distinguish a legitimate build from a malicious one lacking provenance and signatures.</t>
  </si>
  <si>
    <t>Produce reproducible builds where feasible; generate and verify checksums; sign artifacts and verify signatures at deploy; record build provenance. See CI/CD Pipeline Security Controls (SSD-14).</t>
  </si>
  <si>
    <t>Artifacts are deployed without integrity verification.</t>
  </si>
  <si>
    <t>Checksums or signing used occasionally.</t>
  </si>
  <si>
    <t>Signing and verification applied to some artifacts inconsistently.</t>
  </si>
  <si>
    <t>Artifacts are signed, checksummed, and verified before deployment as standard.</t>
  </si>
  <si>
    <t>Provenance completeness and verification failures are measured and remediated.</t>
  </si>
  <si>
    <t>PR.DS-06, GV.SC, PR.PS (Strong, asserted)</t>
  </si>
  <si>
    <t>SA-10, SR-4, SR-11, SI-7 (Strong, asserted)</t>
  </si>
  <si>
    <t>A.8.32, A.8.28, A.5.23 (Partial, asserted)</t>
  </si>
  <si>
    <t>CIS 2.4, CIS 16 (Partial, asserted)</t>
  </si>
  <si>
    <t>Build integrity, signing, and provenance; illustrative: Sigstore, in-toto and SLSA provenance, reproducible build tooling. Category, not a product choice. Illustrative, not endorsements.</t>
  </si>
  <si>
    <t>SSD-16</t>
  </si>
  <si>
    <t>Remediation of Identified Vulnerabilities</t>
  </si>
  <si>
    <t>Requires vulnerabilities found during code analysis or testing to be tracked, prioritized, and remediated per organizational risk tolerance and defined SLAs.</t>
  </si>
  <si>
    <t>All vulnerabilities identified during code analysis or testing phases shall be tracked, prioritized, and remediated according to organizational risk tolerance and defined SLAs.</t>
  </si>
  <si>
    <t>Findings that are detected but not tracked or fixed provide no protection; known vulnerabilities linger past disclosure windows and become the exploited entry point.</t>
  </si>
  <si>
    <t>Route SAST, DAST, and SCA findings into a tracked backlog; prioritize by severity and exploitability; set and enforce remediation SLAs; verify fixes. See Static Application Security Testing (SSD-07).</t>
  </si>
  <si>
    <t>Findings are not systematically tracked or remediated.</t>
  </si>
  <si>
    <t>Some findings fixed reactively without SLAs.</t>
  </si>
  <si>
    <t>Findings tracked but prioritization and SLAs are inconsistent.</t>
  </si>
  <si>
    <t>Findings are tracked, prioritized, and remediated against defined SLAs.</t>
  </si>
  <si>
    <t>SLA adherence and time-to-remediate are measured and drive process improvement.</t>
  </si>
  <si>
    <t>ID.RA-06, RS.MI, DE.CM (Strong, asserted)</t>
  </si>
  <si>
    <t>RA-5, RA-7, SI-2, SA-11 (Strong, asserted)</t>
  </si>
  <si>
    <t>A.8.8, A.8.29, A.5.26 (Strong, asserted)</t>
  </si>
  <si>
    <t>CIS 7.4, CIS 7 (Strong, asserted)</t>
  </si>
  <si>
    <t>Vulnerability tracking and remediation management; illustrative: defect and vulnerability tracking in issue trackers, ASPM aggregation, risk-based prioritization using EPSS and CVSS. Category, not a product choice. Illustrative, not endorsements.</t>
  </si>
  <si>
    <t>SSD-17</t>
  </si>
  <si>
    <t>Pre-Deployment Security Gate Reviews</t>
  </si>
  <si>
    <t>Requires security gate reviews before any major release or deployment to validate completion of secure development activities and verify risk posture.</t>
  </si>
  <si>
    <t>Security gate reviews shall be conducted prior to any major release or deployment to validate completion of secure development activities and verify risk posture.</t>
  </si>
  <si>
    <t>Without a release gate, applications ship with open critical findings and skipped security activities; there is no checkpoint to stop a risky release before it reaches production.</t>
  </si>
  <si>
    <t>Define release-gate criteria (tests passed, findings within tolerance, activities complete); require sign-off before major deploys; record decisions and exceptions. See Remediation of Identified Vulnerabilities (SSD-16).</t>
  </si>
  <si>
    <t>Releases proceed without a security gate.</t>
  </si>
  <si>
    <t>Informal security checks before some releases.</t>
  </si>
  <si>
    <t>Gate reviews occur for some releases without consistent criteria.</t>
  </si>
  <si>
    <t>Documented security gate reviews with defined criteria precede major releases.</t>
  </si>
  <si>
    <t>Gate outcomes and post-release incidents are tracked and refine gate criteria.</t>
  </si>
  <si>
    <t>GV.OV, ID.RA-06, PR.PS (Partial, asserted)</t>
  </si>
  <si>
    <t>SA-11, CA-6, SA-3, RA-5 (Strong, asserted)</t>
  </si>
  <si>
    <t>A.8.29, A.8.32, A.5.36 (Strong, asserted)</t>
  </si>
  <si>
    <t>CIS 16.13, CIS 16 (Partial, asserted)</t>
  </si>
  <si>
    <t>Release security gates and approval workflows; illustrative: policy-as-code gates in CI/CD, release readiness checklists, deployment approval controls. Category, not a product choice. Illustrative, not endorsements.</t>
  </si>
  <si>
    <t>SSD-18</t>
  </si>
  <si>
    <t>Application Security Metrics &amp; KPIs</t>
  </si>
  <si>
    <t>Requires defining and tracking key application security metrics, such as vulnerability density and time-to-remediate, to measure secure SDLC effectiveness.</t>
  </si>
  <si>
    <t>Organizations shall define and track key application security metrics (e.g., vulnerability density, time-to-remediate) to continuously measure the effectiveness of secure SDLC efforts.</t>
  </si>
  <si>
    <t>Without metrics the security of the SDLC is unmanaged and unproven; teams cannot tell whether investments reduce risk or where the process leaks, and cannot justify improvement.</t>
  </si>
  <si>
    <t>Define a small set of application security KPIs, instrument the pipeline and tracker to collect them, report on a cadence, and use them to steer improvement. See Periodic SSDLC Process Review (SSD-20).</t>
  </si>
  <si>
    <t>No application security metrics are defined.</t>
  </si>
  <si>
    <t>Some numbers pulled occasionally on request.</t>
  </si>
  <si>
    <t>A few metrics tracked without consistent definitions.</t>
  </si>
  <si>
    <t>Defined KPIs are collected and reported on a regular cadence.</t>
  </si>
  <si>
    <t>Metrics drive decisions and targets, and the metric set is reviewed for relevance.</t>
  </si>
  <si>
    <t>GV.OV-03, ID.IM, DE.CM (Partial, asserted)</t>
  </si>
  <si>
    <t>PM-6, CA-7, SA-15, RA-7 (Strong, asserted)</t>
  </si>
  <si>
    <t>Cl.9.1, A.5.36 (Strong, asserted)</t>
  </si>
  <si>
    <t>CIS 16, CIS 17 (Weak, asserted)</t>
  </si>
  <si>
    <t>Application security metrics and dashboards; illustrative: ASPM and pipeline analytics, KPI dashboards, OWASP DSOMM as a maturity reference. Category, not a product choice. Illustrative, not endorsements.</t>
  </si>
  <si>
    <t>SSD-19</t>
  </si>
  <si>
    <t>Secure Decommissioning of Code and Applications</t>
  </si>
  <si>
    <t>Requires procedures for securely retiring code and decommissioning applications, including data sanitization, archive integrity, and access revocation.</t>
  </si>
  <si>
    <t>Procedures shall exist for securely retiring code and decommissioning applications, including proper data sanitization, archive integrity, and revocation of access.</t>
  </si>
  <si>
    <t>Abandoned applications and orphaned code remain reachable with unpatched flaws and live credentials; residual data and forgotten access become breach vectors long after a system is nominally retired.</t>
  </si>
  <si>
    <t>Follow a decommissioning procedure that sanitizes or securely archives data, revokes access and credentials, removes DNS and network exposure, and records the retirement. See Data Protection and Asset Management controls.</t>
  </si>
  <si>
    <t>Applications are retired without a defined process.</t>
  </si>
  <si>
    <t>Some cleanup performed inconsistently at retirement.</t>
  </si>
  <si>
    <t>A decommissioning process exists but is not always followed.</t>
  </si>
  <si>
    <t>A documented secure decommissioning procedure is applied to all retirements.</t>
  </si>
  <si>
    <t>Decommissioning completeness is verified and residual exposure is monitored.</t>
  </si>
  <si>
    <t>PR.DS-03, ID.AM-08, PR.AA (Strong, asserted)</t>
  </si>
  <si>
    <t>MP-6, SA-3, CM-8, AC-2 (Strong, asserted)</t>
  </si>
  <si>
    <t>A.8.10, A.7.14, A.5.11 (Strong, asserted)</t>
  </si>
  <si>
    <t>CIS 3.5, CIS 1 (Partial, asserted)</t>
  </si>
  <si>
    <t>Secure decommissioning and data sanitization; illustrative: media sanitization per NIST SP 800-88, deprovisioning workflows, asset retirement checklists. Category, not a product choice. Illustrative, not endorsements.</t>
  </si>
  <si>
    <t>SSD-20</t>
  </si>
  <si>
    <t>Periodic SSDLC Process Review</t>
  </si>
  <si>
    <t>Requires the secure SDLC process to be reviewed and updated annually or when significant changes occur in the technology stack, practices, or threat landscape.</t>
  </si>
  <si>
    <t>The secure SDLC process shall be reviewed and updated annually or when significant changes occur in the technology stack, development practices, or threat landscape.</t>
  </si>
  <si>
    <t>A static SSDLC drifts out of alignment with new stacks, tools, and attack techniques; controls that once worked leave gaps that go unnoticed until an incident exposes them.</t>
  </si>
  <si>
    <t>Review the SSDLC on an annual cadence and on significant change; incorporate metrics, incidents, and new threats; update standards and gates and communicate changes. See Application Security Metrics (SSD-18).</t>
  </si>
  <si>
    <t>The SSDLC is not reviewed after being set.</t>
  </si>
  <si>
    <t>Occasional informal updates without a schedule.</t>
  </si>
  <si>
    <t>Reviews happen irregularly without defined inputs.</t>
  </si>
  <si>
    <t>The SSDLC is reviewed at least annually and on significant change with defined inputs.</t>
  </si>
  <si>
    <t>Review effectiveness is tracked and the review process itself is improved over time.</t>
  </si>
  <si>
    <t>ID.IM-03, GV.OV, PR.PS (Partial, asserted)</t>
  </si>
  <si>
    <t>SA-3, PL-2, CA-7, PM-6 (Strong, asserted)</t>
  </si>
  <si>
    <t>Cl.9.3, Cl.10.1, A.5.37 (Strong, asserted)</t>
  </si>
  <si>
    <t>SSDLC governance and maturity review; illustrative: OWASP SAMM and DSOMM assessments, process review workflows, maturity scorecards. Category, not a product choice. Illustrative, not endorsements.</t>
  </si>
  <si>
    <t>SSD-21</t>
  </si>
  <si>
    <t>Inclusion of Security in User Story Acceptance Criteria</t>
  </si>
  <si>
    <t>Requires security-related acceptance criteria to be defined and included in user stories and backlog items so security is part of agile delivery.</t>
  </si>
  <si>
    <t>Security-related acceptance criteria shall be defined and incorporated into user stories and backlog items to ensure security considerations are part of the agile development lifecycle.</t>
  </si>
  <si>
    <t>In agile teams, work that is not in a story with acceptance criteria does not get done; without security acceptance criteria, security is invisible to the definition of done and is silently dropped under delivery pressure.</t>
  </si>
  <si>
    <t>Add security acceptance criteria to relevant user stories and abuse cases to the backlog; make security part of the definition of done; verify criteria at story acceptance. See Security Requirements Definition (SSD-01).</t>
  </si>
  <si>
    <t>User stories contain no security acceptance criteria.</t>
  </si>
  <si>
    <t>Security criteria added to a few stories informally.</t>
  </si>
  <si>
    <t>Some teams include security criteria without a consistent approach.</t>
  </si>
  <si>
    <t>Security acceptance criteria are standard for relevant stories and part of done.</t>
  </si>
  <si>
    <t>Coverage of security criteria and escaped defects are tracked and improve backlog practice.</t>
  </si>
  <si>
    <t>PR.PS-01, ID.RA, PR.PS-06 (Partial, asserted)</t>
  </si>
  <si>
    <t>SA-4, SA-8, SA-15, SA-11 (Partial, asserted)</t>
  </si>
  <si>
    <t>A.8.25, A.8.27, A.5.8 (Partial, asserted)</t>
  </si>
  <si>
    <t>CIS 16, CIS 16.1 (Weak, asserted)</t>
  </si>
  <si>
    <t>Security in agile backlog practice; illustrative: security user-story and abuse-case templates, definition-of-done checklists in issue trackers, OWASP ASVS as acceptance source. Category, not a product choice. Illustrative, not endorsements.</t>
  </si>
  <si>
    <t>SSD-22</t>
  </si>
  <si>
    <t>Integration of Security into Agile and DevOps Workflows</t>
  </si>
  <si>
    <t>Requires security tasks, testing, and validation to be embedded into agile sprints and DevOps workflows, with responsibilities defined across development, security, and operations.</t>
  </si>
  <si>
    <t>Security tasks, testing, and validation shall be embedded into Agile sprints and DevOps workflows, with responsibilities clearly defined across development, security, and operations teams.</t>
  </si>
  <si>
    <t>When security sits outside the delivery workflow it becomes a late bottleneck or is bypassed entirely; unclear ownership between dev, sec, and ops leaves security work unassigned and undone.</t>
  </si>
  <si>
    <t>Embed security tasks and automated testing into sprints and pipelines; define RACI across development, security, and operations; shift testing left while keeping runtime checks. See CI/CD Pipeline Security Controls (SSD-14).</t>
  </si>
  <si>
    <t>Security is separate from and bolted onto delivery workflows.</t>
  </si>
  <si>
    <t>Some security tasks added to sprints ad hoc without clear ownership.</t>
  </si>
  <si>
    <t>Security is embedded for some teams with inconsistent responsibilities.</t>
  </si>
  <si>
    <t>Security tasks and testing are embedded in sprints and pipelines with defined ownership.</t>
  </si>
  <si>
    <t>Integration effectiveness and shared metrics are tracked and drive DevSecOps improvement.</t>
  </si>
  <si>
    <t>GV.RR, PR.PS-06, DE.CM (Partial, asserted)</t>
  </si>
  <si>
    <t>SA-3, SA-15, SA-11, PM-6 (Strong, asserted)</t>
  </si>
  <si>
    <t>A.8.25, A.8.28, A.5.2 (Strong, asserted)</t>
  </si>
  <si>
    <t>CIS 16, CIS 16.1 (Partial, asserted)</t>
  </si>
  <si>
    <t>DevSecOps integration and pipeline automation; illustrative: security testing integrated in CI/CD, security-as-code policy engines, OWASP DSOMM as a reference model. Category, not a product choice. Illustrative, not endorsements.</t>
  </si>
  <si>
    <t>Software Bill of Materials (SBM)</t>
  </si>
  <si>
    <t>SBM-01</t>
  </si>
  <si>
    <t>SBOM Generation Requirements</t>
  </si>
  <si>
    <t>Requires an SBOM to be produced for every software product, built or acquired, before it reaches production, covering both direct and transitive dependencies.</t>
  </si>
  <si>
    <t>Organizations shall require that an SBOM be generated for every internally developed or externally acquired software product prior to production deployment, inclusive of direct and transitive dependencies.</t>
  </si>
  <si>
    <t>Without a mandatory SBOM, the organization ships software whose full composition is unknown; when a component is later found vulnerable or malicious, no one can say whether it is present or where.</t>
  </si>
  <si>
    <t>Make SBOM generation a release gate for all first-party and third-party software; fail the deployment if a complete SBOM including transitive dependencies is absent. See Automated SBOM Generation (SBM-04) and Third-Party Vendor SBOM Provisioning (SBM-06).</t>
  </si>
  <si>
    <t>No SBOM is required for any software.</t>
  </si>
  <si>
    <t>SBOMs are produced occasionally for a few flagship applications.</t>
  </si>
  <si>
    <t>SBOMs are expected for some products but the gate is not consistently enforced and transitive depth varies.</t>
  </si>
  <si>
    <t>An SBOM covering direct and transitive dependencies is a required release gate for all software.</t>
  </si>
  <si>
    <t>SBOM coverage across the software estate is measured, gaps are tracked to closure, and the gate is reviewed on a cadence.</t>
  </si>
  <si>
    <t>GV.SC-04, ID.AM-02 (Partial, asserted)</t>
  </si>
  <si>
    <t>CM-8, SR-4 (Partial, asserted)</t>
  </si>
  <si>
    <t>A.5.9, A.8.30 (Partial, asserted)</t>
  </si>
  <si>
    <t>SBOM generation and software composition analysis tooling; illustrative: open SCA scanners (e.g., Syft, Trivy), OWASP Dependency-Track. Category, not a product choice. Illustrative, not endorsements.</t>
  </si>
  <si>
    <t>SBM-02</t>
  </si>
  <si>
    <t>SBOM Format Standardization</t>
  </si>
  <si>
    <t>Requires SBOMs to be expressed in a standardized machine-readable format so they can be exchanged across tools and partners without translation.</t>
  </si>
  <si>
    <t>All SBOMs shall adhere to a standardized format such as SPDX, CycloneDX, or SWID to ensure interoperability across tooling and partner ecosystems.</t>
  </si>
  <si>
    <t>SBOMs in ad hoc or proprietary formats cannot be ingested by vulnerability tooling or shared with partners, so the data exists but nobody can consume it at scale.</t>
  </si>
  <si>
    <t>Adopt one or more recognized formats (SPDX, CycloneDX, or SWID) as the organizational standard and configure generation and ingestion tooling to emit and read them.</t>
  </si>
  <si>
    <t>SBOMs, where they exist, use inconsistent or free-form formats.</t>
  </si>
  <si>
    <t>A standard format is used by some teams by preference, not policy.</t>
  </si>
  <si>
    <t>A preferred format is named but older or vendor-supplied SBOMs are accepted in mixed formats.</t>
  </si>
  <si>
    <t>A standardized format such as SPDX, CycloneDX, or SWID is required and enforced across tooling.</t>
  </si>
  <si>
    <t>Format conformance is validated automatically and the format choice is reviewed against ecosystem and regulatory direction.</t>
  </si>
  <si>
    <t>GV.SC-04 (Weak, asserted)</t>
  </si>
  <si>
    <t>SA-4 (Weak, asserted)</t>
  </si>
  <si>
    <t>SBOM format standards and conversion tooling; illustrative: SPDX and CycloneDX specifications, SWID tags, open format converters. Category, not a product choice. Illustrative, not endorsements.</t>
  </si>
  <si>
    <t>SBM-03</t>
  </si>
  <si>
    <t>Component Inventory Accuracy</t>
  </si>
  <si>
    <t>Requires the SBOM to be a complete and accurate inventory of every component, with version, license, publisher, and dependency relationships recorded.</t>
  </si>
  <si>
    <t>The SBOM shall provide a complete and accurate inventory of all software components, including version numbers, licenses, publishers, and relationships (e.g., dependency chains).</t>
  </si>
  <si>
    <t>An SBOM that is incomplete or wrong on versions and relationships gives false assurance; impact analysis against it misses affected components and wastes effort on ones that are not present.</t>
  </si>
  <si>
    <t>Capture name, version, supplier, license, and dependency relationships for every component; verify completeness against build outputs rather than trusting declared manifests alone.</t>
  </si>
  <si>
    <t>No component inventory exists or it is a bare package list.</t>
  </si>
  <si>
    <t>Components are listed inconsistently, often missing versions or relationships.</t>
  </si>
  <si>
    <t>Most components are captured but accuracy of versions, licenses, and dependency chains is uneven.</t>
  </si>
  <si>
    <t>A complete inventory with versions, licenses, publishers, and relationships is the standard for every SBOM.</t>
  </si>
  <si>
    <t>Inventory accuracy is measured against build reality, defects are corrected, and completeness metrics trend upward.</t>
  </si>
  <si>
    <t>ID.AM-02 (Partial, asserted)</t>
  </si>
  <si>
    <t>CM-8 (Strong, asserted)</t>
  </si>
  <si>
    <t>A.5.9 (Partial, asserted)</t>
  </si>
  <si>
    <t>Software composition analysis and inventory tooling; illustrative: open SCA scanners (e.g., Syft, cdxgen), OWASP Dependency-Track. Category, not a product choice. Illustrative, not endorsements.</t>
  </si>
  <si>
    <t>SBM-04</t>
  </si>
  <si>
    <t>Automated SBOM Generation</t>
  </si>
  <si>
    <t>Requires tooling that generates and maintains SBOMs automatically on each build or major version change rather than by hand.</t>
  </si>
  <si>
    <t>Organizations shall implement tooling to automate the generation and maintenance of SBOMs during each build or major software version update.</t>
  </si>
  <si>
    <t>Manual SBOM creation drifts out of date the moment code changes and does not scale; the inventory becomes a stale snapshot that no longer reflects what is deployed.</t>
  </si>
  <si>
    <t>Wire SBOM generation into the build system so an SBOM is produced automatically on every build and refreshed on version changes. See SBOM Integration into DevSecOps Toolchains (SBM-20).</t>
  </si>
  <si>
    <t>SBOMs are assembled manually or not at all.</t>
  </si>
  <si>
    <t>A script or tool generates SBOMs for one pipeline as an experiment.</t>
  </si>
  <si>
    <t>Automated generation runs on some build pipelines but not uniformly.</t>
  </si>
  <si>
    <t>Automated SBOM generation is standard on every build and triggered by version changes.</t>
  </si>
  <si>
    <t>Generation coverage and freshness are monitored, failures alert, and tooling is upgraded on a cadence.</t>
  </si>
  <si>
    <t>CM-8(2) (Partial, asserted)</t>
  </si>
  <si>
    <t>A.8.9 (Weak, asserted)</t>
  </si>
  <si>
    <t>Build-integrated SBOM generation tooling; illustrative: open SCA generators (e.g., Syft, cdxgen) invoked in CI, build-plugin generators. Category, not a product choice. Illustrative, not endorsements.</t>
  </si>
  <si>
    <t>SBM-05</t>
  </si>
  <si>
    <t>SBOM Validation and Verification</t>
  </si>
  <si>
    <t>Requires SBOMs to be validated for completeness and integrity, including checks for tampering, falsified component data, and missing dependencies.</t>
  </si>
  <si>
    <t>SBOMs shall undergo validation to verify completeness and integrity, including checks for tampering, falsified component data, or missing dependencies.</t>
  </si>
  <si>
    <t>An unvalidated SBOM can be silently altered or arrive incomplete; decisions made on falsified or partial composition data are worse than no data because they carry false confidence.</t>
  </si>
  <si>
    <t>Validate each SBOM against schema and completeness rules, verify signatures or hashes for tamper evidence, and flag missing or implausible dependency data. See Cryptographic Signing of SBOMs (SBM-14).</t>
  </si>
  <si>
    <t>SBOMs are accepted as produced with no validation.</t>
  </si>
  <si>
    <t>A person eyeballs an SBOM occasionally.</t>
  </si>
  <si>
    <t>Some validation checks run but coverage of tamper and completeness checks is inconsistent.</t>
  </si>
  <si>
    <t>Completeness and integrity validation, including tamper and missing-dependency checks, is standard for every SBOM.</t>
  </si>
  <si>
    <t>Validation findings are tracked, false-data trends are analyzed, and validation rules are tuned on a cadence.</t>
  </si>
  <si>
    <t>GV.SC-04, ID.RA-01 (Partial, asserted)</t>
  </si>
  <si>
    <t>SR-4, SR-11, SI-7 (Partial, asserted)</t>
  </si>
  <si>
    <t>A.5.23, A.8.28 (Weak, asserted)</t>
  </si>
  <si>
    <t>CIS 2 (Weak, asserted)</t>
  </si>
  <si>
    <t>SBOM validation and integrity tooling; illustrative: open SBOM linters and validators (e.g., sbomqs, CycloneDX/SPDX validators), hash and signature verification. Category, not a product choice. Illustrative, not endorsements.</t>
  </si>
  <si>
    <t>SBM-06</t>
  </si>
  <si>
    <t>Third-Party Vendor SBOM Provisioning</t>
  </si>
  <si>
    <t>Requires vendors to supply SBOMs for delivered software by contract and requires those SBOMs to be reviewed during acquisition and risk onboarding.</t>
  </si>
  <si>
    <t>Vendors and suppliers shall be contractually required to provide SBOMs for all delivered software, and SBOMs shall be reviewed as part of the acquisition or risk onboarding process.</t>
  </si>
  <si>
    <t>Software brought in without a vendor SBOM imports unknown third-party and transitive risk; the organization inherits the vendor's supply chain exposure with no visibility into it.</t>
  </si>
  <si>
    <t>Add SBOM delivery clauses to procurement contracts and make SBOM review a step in acquisition and third-party risk onboarding. See Supply Chain Risk Management and vendor onboarding processes.</t>
  </si>
  <si>
    <t>Vendors are not asked for SBOMs.</t>
  </si>
  <si>
    <t>SBOMs are requested from a few vendors informally and rarely reviewed.</t>
  </si>
  <si>
    <t>Contract language and review exist for some acquisitions but are applied unevenly.</t>
  </si>
  <si>
    <t>SBOM delivery is contractually required and reviewed as a standard part of acquisition and onboarding.</t>
  </si>
  <si>
    <t>Vendor SBOM receipt, quality, and review outcomes are tracked and fed back into supplier risk decisions.</t>
  </si>
  <si>
    <t>GV.SC-05, GV.SC-06 (Strong, asserted)</t>
  </si>
  <si>
    <t>Third-party risk and procurement review tooling; illustrative: vendor risk questionnaires, SBOM ingestion into SCA platforms (e.g., OWASP Dependency-Track), contract-clause libraries. Category, not a product choice. Illustrative, not endorsements.</t>
  </si>
  <si>
    <t>SBM-07</t>
  </si>
  <si>
    <t>SBOM Central Repository</t>
  </si>
  <si>
    <t>Requires a centralized, access-controlled repository holding all SBOMs, indexed by product, version, and deployment environment.</t>
  </si>
  <si>
    <t>Organizations shall maintain a centralized and secure repository for all SBOMs, indexed by software product, version, and deployment environment, with appropriate access controls.</t>
  </si>
  <si>
    <t>SBOMs scattered across build artifacts and inboxes cannot be found when a CVE lands; without a queryable central store, the whole SBOM program fails at the moment it is needed most.</t>
  </si>
  <si>
    <t>Stand up a central SBOM repository indexed by product, version, and environment, with access controls and retention; feed it automatically from build pipelines. See SBOM Access Controls (SBM-13).</t>
  </si>
  <si>
    <t>SBOMs are stored ad hoc or discarded after build.</t>
  </si>
  <si>
    <t>SBOMs live in scattered folders or artifact stores with no index.</t>
  </si>
  <si>
    <t>A shared location exists but indexing by product, version, and environment is incomplete.</t>
  </si>
  <si>
    <t>A centralized, access-controlled repository indexes SBOMs by product, version, and environment.</t>
  </si>
  <si>
    <t>Repository coverage, freshness, and query use are monitored and the store is reviewed on a cadence.</t>
  </si>
  <si>
    <t>CM-8, AC-3 (Partial, asserted)</t>
  </si>
  <si>
    <t>A.5.9, A.8.9 (Weak, asserted)</t>
  </si>
  <si>
    <t>SBOM repository and inventory management tooling; illustrative: OWASP Dependency-Track, artifact and package registries, versioned object stores. Category, not a product choice. Illustrative, not endorsements.</t>
  </si>
  <si>
    <t>SBM-08</t>
  </si>
  <si>
    <t>SBOM Update Frequency</t>
  </si>
  <si>
    <t>Requires SBOMs to be refreshed whenever a release, patch, dependency change, or component swap alters the software composition.</t>
  </si>
  <si>
    <t>SBOMs shall be updated in alignment with any software release, patch, dependency change, or component replacement that alters the software composition.</t>
  </si>
  <si>
    <t>A stale SBOM misrepresents what is deployed; a component added in a patch but absent from the SBOM is invisible to vulnerability correlation, defeating the inventory's purpose.</t>
  </si>
  <si>
    <t>Trigger SBOM regeneration on every release, patch, and dependency change so the stored SBOM always matches the deployed composition. See Automated SBOM Generation (SBM-04).</t>
  </si>
  <si>
    <t>SBOMs are never updated after first creation.</t>
  </si>
  <si>
    <t>SBOMs are refreshed occasionally when someone remembers.</t>
  </si>
  <si>
    <t>Updates happen for major releases but patches and dependency bumps are often missed.</t>
  </si>
  <si>
    <t>SBOMs are regenerated on every release, patch, and composition change as standard.</t>
  </si>
  <si>
    <t>SBOM freshness relative to deployed versions is measured and drift is alerted and corrected.</t>
  </si>
  <si>
    <t>ID.AM-02, ID.AM-08 (Partial, asserted)</t>
  </si>
  <si>
    <t>CM-8(1) (Partial, asserted)</t>
  </si>
  <si>
    <t>A.8.9, A.8.32 (Weak, asserted)</t>
  </si>
  <si>
    <t>Pipeline-triggered SBOM refresh tooling; illustrative: CI-invoked SCA generators (e.g., Syft, Trivy), release automation hooks. Category, not a product choice. Illustrative, not endorsements.</t>
  </si>
  <si>
    <t>SBM-09</t>
  </si>
  <si>
    <t>SBOM Lifecycle Retention</t>
  </si>
  <si>
    <t>Requires SBOMs to be retained across the software's whole lifecycle and for a defined period after decommissioning, to support forensic and supply chain investigations.</t>
  </si>
  <si>
    <t>SBOMs shall be retained for the entire lifecycle of the associated software and for a period after decommissioning defined by applicable policy, contractual, and regulatory requirements, to support forensic and supply chain risk investigations.</t>
  </si>
  <si>
    <t>If SBOMs are deleted when software is retired, later discovery of a compromised component leaves no record of where it ran, crippling incident and supply chain forensics.</t>
  </si>
  <si>
    <t>Set retention rules that keep SBOMs for the life of the software plus a policy-, contract-, and regulation-driven period after decommissioning, with protection against premature deletion.</t>
  </si>
  <si>
    <t>SBOMs are not retained or are purged with the software.</t>
  </si>
  <si>
    <t>Old SBOMs survive by accident in backups.</t>
  </si>
  <si>
    <t>Retention happens for some products without a defined period or protection.</t>
  </si>
  <si>
    <t>Defined retention keeps SBOMs for the lifecycle plus a policy-set post-decommission period.</t>
  </si>
  <si>
    <t>Retention conformance is audited, disposal is controlled, and periods are reviewed against legal and contractual change.</t>
  </si>
  <si>
    <t>SI-12, SR-4 (Weak, asserted)</t>
  </si>
  <si>
    <t>A.5.33, A.8.10 (Weak, asserted)</t>
  </si>
  <si>
    <t>Records retention and archival tooling; illustrative: retention policy engines, immutable or WORM object storage, versioned SBOM repositories. Category, not a product choice. Illustrative, not endorsements.</t>
  </si>
  <si>
    <t>SBM-10</t>
  </si>
  <si>
    <t>Dependency Trust Classification</t>
  </si>
  <si>
    <t>Requires each SBOM component to be assessed and labeled with a trust level derived from source reputation, maintenance history, known vulnerabilities, and license posture.</t>
  </si>
  <si>
    <t>Each component listed in the SBOM shall be assessed and labeled with a trust level based on source reputation, maintenance history, known vulnerabilities, and license compliance.</t>
  </si>
  <si>
    <t>Treating all dependencies as equally trustworthy hides the abandoned, unmaintained, or disreputable components that are the most likely supply chain failure points.</t>
  </si>
  <si>
    <t>Score components on source reputation, maintenance activity, known vulnerabilities, and license status, and attach a trust label used in risk and inclusion decisions. See Dependency Trust Classification and vulnerability management.</t>
  </si>
  <si>
    <t>Components carry no trust assessment.</t>
  </si>
  <si>
    <t>Risky dependencies are called out informally when noticed.</t>
  </si>
  <si>
    <t>Some components are assessed but criteria and labeling are inconsistent.</t>
  </si>
  <si>
    <t>Every component is labeled with a trust level from defined reputation, maintenance, vulnerability, and license criteria.</t>
  </si>
  <si>
    <t>Trust classifications are kept current, correlated with realized incidents, and the criteria are refined on a cadence.</t>
  </si>
  <si>
    <t>GV.SC-07, ID.RA-01 (Partial, asserted)</t>
  </si>
  <si>
    <t>SR-6, RA-3, SR-4 (Partial, asserted)</t>
  </si>
  <si>
    <t>A.5.21, A.5.22 (Partial, asserted)</t>
  </si>
  <si>
    <t>Dependency reputation and health scoring tooling; illustrative: open project-health scorers (e.g., OpenSSF Scorecard), SCA risk-scoring in platforms like OWASP Dependency-Track. Category, not a product choice. Illustrative, not endorsements.</t>
  </si>
  <si>
    <t>SBM-11</t>
  </si>
  <si>
    <t>SBOM Risk Correlation</t>
  </si>
  <si>
    <t>Requires SBOM data to be fed into vulnerability and risk management platforms so newly published CVEs automatically surface the affected components.</t>
  </si>
  <si>
    <t>Organizations shall integrate SBOM data into vulnerability and risk management platforms to enable automated identification of impacted components when new CVEs are published.</t>
  </si>
  <si>
    <t>SBOMs that are not connected to vulnerability feeds are inert; when a new CVE drops, the organization cannot answer are we affected quickly, and response is measured in days instead of minutes.</t>
  </si>
  <si>
    <t>Ingest SBOMs into vulnerability management and match components against CVE and advisory feeds to auto-flag impacted software. See Vulnerability Disclosure Mapping to SBOM (SBM-18).</t>
  </si>
  <si>
    <t>SBOM data is not connected to vulnerability tooling.</t>
  </si>
  <si>
    <t>Someone manually checks an SBOM against a CVE after major news.</t>
  </si>
  <si>
    <t>Some SBOMs are correlated with vulnerability data but coverage and automation are partial.</t>
  </si>
  <si>
    <t>SBOM-to-CVE correlation is automated across the estate, flagging impacted components on new advisories.</t>
  </si>
  <si>
    <t>Correlation coverage and time-to-identify are measured and driven down through tuning and feed expansion.</t>
  </si>
  <si>
    <t>ID.RA-01, DE.CM-08 (Partial, asserted)</t>
  </si>
  <si>
    <t>RA-5, SR-6 (Strong, asserted)</t>
  </si>
  <si>
    <t>A.8.8 (Partial, asserted)</t>
  </si>
  <si>
    <t>SBOM-driven vulnerability correlation tooling; illustrative: OWASP Dependency-Track, open vulnerability matchers (e.g., Grype, OSV-Scanner), OSV and NVD feeds. Category, not a product choice. Illustrative, not endorsements.</t>
  </si>
  <si>
    <t>SBM-12</t>
  </si>
  <si>
    <t>Binary/Artifact Verification Against SBOM</t>
  </si>
  <si>
    <t>Requires compiled binaries and artifacts to be scanned and compared against the SBOM to confirm they match the declared components and configuration.</t>
  </si>
  <si>
    <t>Where feasible, compiled binaries and application artifacts shall be scanned and compared against the SBOM to ensure alignment with declared components and configurations.</t>
  </si>
  <si>
    <t>An SBOM derived from source or manifests can diverge from the shipped binary; without artifact-to-SBOM comparison, an injected or substituted component in the build output goes undetected.</t>
  </si>
  <si>
    <t>Scan built artifacts and reconcile the discovered components against the declared SBOM, flagging additions, removals, or version mismatches. See SBOM Validation and Verification (SBM-05).</t>
  </si>
  <si>
    <t>Binaries are never compared against the SBOM.</t>
  </si>
  <si>
    <t>A spot comparison is done for a specific release under suspicion.</t>
  </si>
  <si>
    <t>Some artifacts are reconciled against SBOMs where tooling allows, inconsistently.</t>
  </si>
  <si>
    <t>Artifact scanning and comparison against the SBOM is standard where feasible.</t>
  </si>
  <si>
    <t>Reconciliation discrepancies are tracked, root-caused, and the comparison coverage is expanded on a cadence.</t>
  </si>
  <si>
    <t>PR.PS-01, DE.CM-08 (Partial, asserted)</t>
  </si>
  <si>
    <t>SI-7, SR-11, CM-3 (Partial, asserted)</t>
  </si>
  <si>
    <t>A.8.28, A.8.32 (Weak, asserted)</t>
  </si>
  <si>
    <t>Binary composition analysis and artifact verification tooling; illustrative: open binary SCA scanners (e.g., Syft against images, Trivy), reproducible-build verification. Category, not a product choice. Illustrative, not endorsements.</t>
  </si>
  <si>
    <t>SBM-13</t>
  </si>
  <si>
    <t>SBOM Access Controls</t>
  </si>
  <si>
    <t>Requires SBOM access to be restricted on a need-to-know basis, with access logging and periodic review to prevent leakage of sensitive supply chain data.</t>
  </si>
  <si>
    <t>Access to SBOMs shall be restricted based on need-to-know, with access logging and periodic review to prevent unauthorized disclosure of sensitive supply chain data.</t>
  </si>
  <si>
    <t>SBOMs map exactly which vulnerable components run where; if exposed to the wrong parties they become a targeting aid for attackers, so uncontrolled access turns an inventory into a roadmap.</t>
  </si>
  <si>
    <t>Apply role-based need-to-know access to the SBOM repository, log access, and review entitlements periodically. See SBOM Central Repository (SBM-07).</t>
  </si>
  <si>
    <t>SBOMs are openly accessible or access is undefined.</t>
  </si>
  <si>
    <t>Access is limited informally by where files happen to sit.</t>
  </si>
  <si>
    <t>Access controls exist on some SBOM stores but logging and review are inconsistent.</t>
  </si>
  <si>
    <t>Need-to-know access, access logging, and periodic review are standard for SBOM data.</t>
  </si>
  <si>
    <t>Access patterns are monitored for anomalies and entitlement reviews close excess access on a cadence.</t>
  </si>
  <si>
    <t>PR.AA-05, PR.DS-01 (Partial, asserted)</t>
  </si>
  <si>
    <t>AC-3, AC-6, AU-2 (Partial, asserted)</t>
  </si>
  <si>
    <t>A.5.15, A.8.15 (Partial, asserted)</t>
  </si>
  <si>
    <t>Access control and access logging tooling; illustrative: role-based access control in the SBOM repository, identity providers, audit-log collection. Category, not a product choice. Illustrative, not endorsements.</t>
  </si>
  <si>
    <t>SBM-14</t>
  </si>
  <si>
    <t>Cryptographic Signing of SBOMs</t>
  </si>
  <si>
    <t>Requires every SBOM to be cryptographically signed so consumers can verify its origin and detect any tampering.</t>
  </si>
  <si>
    <t>All SBOMs shall be cryptographically signed to ensure authenticity and enable consumers to validate source origin and integrity.</t>
  </si>
  <si>
    <t>An unsigned SBOM can be forged or altered in transit; a consumer trusting a tampered SBOM validates against a false picture of the software and the whole chain of trust collapses.</t>
  </si>
  <si>
    <t>Sign SBOMs with a managed key or keyless signing service and have consumers verify signatures before use. See Cryptographic Signing and Credential and Secrets Management for key handling.</t>
  </si>
  <si>
    <t>SBOMs are unsigned.</t>
  </si>
  <si>
    <t>A team signs SBOMs for one product as a pilot.</t>
  </si>
  <si>
    <t>Some SBOMs are signed but verification by consumers is not enforced.</t>
  </si>
  <si>
    <t>SBOMs are cryptographically signed and consumers verify signatures as standard.</t>
  </si>
  <si>
    <t>Signing and verification coverage is measured, key handling is audited, and the signing approach is reviewed on a cadence.</t>
  </si>
  <si>
    <t>PR.DS-01, GV.SC-04 (Partial, asserted)</t>
  </si>
  <si>
    <t>SI-7, SR-4, SC-12 (Partial, asserted)</t>
  </si>
  <si>
    <t>SBOM signing and verification tooling; illustrative: Sigstore and cosign, in-toto attestations, standard code-signing and hashing. Category, not a product choice. Illustrative, not endorsements.</t>
  </si>
  <si>
    <t>SBM-15</t>
  </si>
  <si>
    <t>Legacy Software SBOM Reconstitution</t>
  </si>
  <si>
    <t>Requires a best-effort SBOM to be reconstructed for legacy software that lacks one, using reverse engineering, SCA tools, or vendor outreach.</t>
  </si>
  <si>
    <t>For legacy applications lacking SBOMs, organizations shall use reverse engineering, SCA tools, or vendor outreach to reconstruct a best-effort SBOM to support ongoing risk posture assessments.</t>
  </si>
  <si>
    <t>Legacy applications with no SBOM are permanent blind spots; a vulnerable component buried in an old binary stays invisible to every CVE sweep until it is exploited.</t>
  </si>
  <si>
    <t>Run binary and dependency SCA against legacy artifacts and solicit vendor SBOMs to build a best-effort inventory, marking confidence and gaps. See Legacy Software SBOM Reconstitution.</t>
  </si>
  <si>
    <t>Legacy software has no SBOM and none is attempted.</t>
  </si>
  <si>
    <t>An SBOM is reconstructed for a legacy app only when a specific incident forces it.</t>
  </si>
  <si>
    <t>Reconstruction is done for some legacy systems without consistent method or confidence marking.</t>
  </si>
  <si>
    <t>Best-effort SBOM reconstruction via SCA, reverse engineering, and vendor outreach is standard for legacy software.</t>
  </si>
  <si>
    <t>Legacy SBOM coverage is tracked, confidence is recorded, and reconstruction is prioritized by risk on a cadence.</t>
  </si>
  <si>
    <t>ID.AM-02 (Weak, asserted)</t>
  </si>
  <si>
    <t>CM-8, SR-4 (Weak, asserted)</t>
  </si>
  <si>
    <t>A.5.9 (Weak, asserted)</t>
  </si>
  <si>
    <t>Binary SCA and reverse-engineering tooling; illustrative: open binary SCA scanners (e.g., Syft, Trivy), binary analysis frameworks (e.g., Ghidra), vendor SBOM requests. Category, not a product choice. Illustrative, not endorsements.</t>
  </si>
  <si>
    <t>SBM-16</t>
  </si>
  <si>
    <t>License Compliance Mapping</t>
  </si>
  <si>
    <t>Requires SBOMs to carry license information for every component, with automated tracking and alerts for conflicts, violations, or noncompliant usage.</t>
  </si>
  <si>
    <t>SBOMs shall include license information for all components, with automated tracking and alerts for potential conflicts, violations, or noncompliant software usage.</t>
  </si>
  <si>
    <t>Unmanaged component licenses expose the organization to legal and intellectual-property risk; a copyleft or incompatible license discovered after shipping can force costly rework or breach obligations.</t>
  </si>
  <si>
    <t>Record each component's license in the SBOM and run automated license-policy checks that alert on conflicts and prohibited licenses. See License Compliance Mapping.</t>
  </si>
  <si>
    <t>License data is not captured in SBOMs.</t>
  </si>
  <si>
    <t>Licenses are checked manually for a few high-profile components.</t>
  </si>
  <si>
    <t>License information is recorded for most components but conflict checking is manual or partial.</t>
  </si>
  <si>
    <t>License data is complete and automated policy checks alert on conflicts and violations.</t>
  </si>
  <si>
    <t>License-risk trends are tracked, policy is tuned, and exceptions are reviewed on a cadence.</t>
  </si>
  <si>
    <t>GV.OC-03 (Weak, asserted)</t>
  </si>
  <si>
    <t>CM-10 (Partial, asserted)</t>
  </si>
  <si>
    <t>A.5.32 (Strong, asserted)</t>
  </si>
  <si>
    <t>License compliance and policy tooling; illustrative: open license scanners (e.g., ScanCode, OSS Review Toolkit), license-policy gates in OWASP Dependency-Track. Category, not a product choice. Illustrative, not endorsements.</t>
  </si>
  <si>
    <t>SBM-17</t>
  </si>
  <si>
    <t>Component Provenance Documentation</t>
  </si>
  <si>
    <t>Requires SBOMs, where applicable, to record component provenance including origin source, acquisition method, and version history.</t>
  </si>
  <si>
    <t>Where applicable, SBOMs shall include metadata on component provenance, including origin source, acquisition method, and historical version trajectory.</t>
  </si>
  <si>
    <t>Without provenance, a component's true origin is unknown; typosquatted, repackaged, or hijacked dependencies pass as legitimate because nothing records where they actually came from.</t>
  </si>
  <si>
    <t>Capture provenance metadata, origin repository, acquisition path, and version trajectory, in the SBOM and prefer components with verifiable provenance. See Component Provenance Documentation.</t>
  </si>
  <si>
    <t>No provenance metadata is captured.</t>
  </si>
  <si>
    <t>Origin is noted informally for a few components.</t>
  </si>
  <si>
    <t>Provenance is recorded for some components without a consistent metadata set.</t>
  </si>
  <si>
    <t>Provenance metadata, origin, acquisition method, and version trajectory, is standard in SBOMs where applicable.</t>
  </si>
  <si>
    <t>Provenance completeness is measured, verified against sources, and the metadata model is refined on a cadence.</t>
  </si>
  <si>
    <t>SR-4 (Strong, asserted)</t>
  </si>
  <si>
    <t>A.5.21 (Partial, asserted)</t>
  </si>
  <si>
    <t>Provenance and attestation tooling; illustrative: SLSA provenance attestations, in-toto, package-registry provenance metadata. Category, not a product choice. Illustrative, not endorsements.</t>
  </si>
  <si>
    <t>SBM-18</t>
  </si>
  <si>
    <t>Vulnerability Disclosure Mapping to SBOM</t>
  </si>
  <si>
    <t>Requires disclosed vulnerabilities and advisories to be mapped to affected SBOM components and to trigger appropriate response actions.</t>
  </si>
  <si>
    <t>Organizations shall map disclosed vulnerabilities and advisories (e.g., CISA KEVs, NVD CVEs) to affected components in the SBOM and initiate appropriate response actions.</t>
  </si>
  <si>
    <t>If advisories like CISA KEV entries and NVD CVEs are not matched to the SBOM, known-exploited components sit unremediated in production because no one connects the disclosure to the deployed software.</t>
  </si>
  <si>
    <t>Continuously match KEV, NVD, and vendor advisories against SBOM components and open remediation or mitigation actions on matches. See SBOM Risk Correlation (SBM-11).</t>
  </si>
  <si>
    <t>Advisories are not mapped to SBOM components.</t>
  </si>
  <si>
    <t>High-profile advisories are checked against software manually.</t>
  </si>
  <si>
    <t>Mapping runs for some advisories or products but coverage and response are inconsistent.</t>
  </si>
  <si>
    <t>Disclosed vulnerabilities and advisories are systematically mapped to SBOM components and drive response.</t>
  </si>
  <si>
    <t>Mapping coverage and time-to-remediate are measured and improved, with KEV items prioritized on a cadence.</t>
  </si>
  <si>
    <t>ID.RA-01, RS.MA-01 (Partial, asserted)</t>
  </si>
  <si>
    <t>RA-5, SI-5, SR-6 (Strong, asserted)</t>
  </si>
  <si>
    <t>Advisory-to-component mapping tooling; illustrative: CISA KEV and NVD feeds, open vulnerability matchers (e.g., OSV-Scanner, Grype), OWASP Dependency-Track. Category, not a product choice. Illustrative, not endorsements.</t>
  </si>
  <si>
    <t>SBM-19</t>
  </si>
  <si>
    <t>Supply Chain Dependency Visualization</t>
  </si>
  <si>
    <t>Requires visualization tools to render software supply chains graphically, surfacing risk clusters and high-dependency nodes for analysis.</t>
  </si>
  <si>
    <t>Visualization tools shall be used to render software supply chains graphically, highlighting risk clusters and high-dependency nodes to support analysis and decision-making.</t>
  </si>
  <si>
    <t>A dependency graph read as a flat list hides structural risk; a single heavily-depended-on or deeply-nested component that would be obvious visually stays buried, and its blast radius is underestimated.</t>
  </si>
  <si>
    <t>Render SBOM and dependency data as graphs that highlight high-degree nodes and risk clusters to support triage and architectural decisions. See Supply Chain Dependency Visualization.</t>
  </si>
  <si>
    <t>Supply chains are not visualized.</t>
  </si>
  <si>
    <t>An analyst sketches a dependency graph by hand for one investigation.</t>
  </si>
  <si>
    <t>Visualization is available for some products but not routinely used in decisions.</t>
  </si>
  <si>
    <t>Supply chain graphs highlighting risk clusters and high-dependency nodes are a standard analysis aid.</t>
  </si>
  <si>
    <t>Visualization is integrated into review workflows and its usefulness is assessed and improved on a cadence.</t>
  </si>
  <si>
    <t>GV.SC-04, ID.RA-01 (Weak, asserted)</t>
  </si>
  <si>
    <t>SR-4 (Weak, asserted)</t>
  </si>
  <si>
    <t>Dependency graph and visualization tooling; illustrative: OWASP Dependency-Track dependency graphs, open graph renderers (e.g., Graphviz), SBOM relationship viewers. Category, not a product choice. Illustrative, not endorsements.</t>
  </si>
  <si>
    <t>SBM-20</t>
  </si>
  <si>
    <t>SBOM Integration into DevSecOps Toolchains</t>
  </si>
  <si>
    <t>Requires SBOM generation, validation, storage, and risk correlation to be fully integrated into CI/CD and DevSecOps pipelines.</t>
  </si>
  <si>
    <t>The generation, validation, storage, and risk correlation of SBOMs shall be fully integrated into CI/CD and DevSecOps pipelines to support security automation and early detection of supply chain risks.</t>
  </si>
  <si>
    <t>SBOM activities bolted on outside the pipeline are skipped under delivery pressure; only pipeline integration makes SBOM coverage and supply chain checks automatic and consistent at release speed.</t>
  </si>
  <si>
    <t>Embed SBOM generation, validation, storage, and CVE correlation as pipeline stages with pass/fail gates. See Automated SBOM Generation (SBM-04) and SBOM Risk Correlation (SBM-11).</t>
  </si>
  <si>
    <t>SBOM work is entirely outside the pipeline.</t>
  </si>
  <si>
    <t>One pipeline stage generates an SBOM as an add-on.</t>
  </si>
  <si>
    <t>Several SBOM steps are in some pipelines but not the full generate-validate-store-correlate flow.</t>
  </si>
  <si>
    <t>Generation, validation, storage, and risk correlation are integrated pipeline stages across DevSecOps.</t>
  </si>
  <si>
    <t>Pipeline SBOM coverage and gate outcomes are measured and the integration is hardened on a cadence.</t>
  </si>
  <si>
    <t>SA-15, SA-11 (Partial, asserted)</t>
  </si>
  <si>
    <t>A.8.25, A.8.28 (Partial, asserted)</t>
  </si>
  <si>
    <t>CI/CD and DevSecOps integration tooling; illustrative: pipeline-invoked SCA generators (e.g., Syft, Trivy), OWASP Dependency-Track APIs, CI security gates. Category, not a product choice. Illustrative, not endorsements.</t>
  </si>
  <si>
    <t>SBM-21</t>
  </si>
  <si>
    <t>Regulatory Alignment of SBOM Practices</t>
  </si>
  <si>
    <t>Requires SBOM practices to be reviewed against relevant regulatory and industry requirements and to track pending guidance for adoption once finalized.</t>
  </si>
  <si>
    <t>SBOM practices shall be reviewed against relevant regulatory and industry requirements (e.g., Executive Order 14028 and the NTIA Minimum Elements for a Software Bill of Materials, 2021) to ensure compliance and readiness, and shall track CISA's 2025 Minimum Elements for a Software Bill of Materials (issued for public comment in August 2025) as pending guidance to be adopted once CISA finalizes it.</t>
  </si>
  <si>
    <t>SBOM programs that ignore regulatory direction fall out of compliance and readiness; missing requirements such as EO 14028 and NTIA minimum elements, or failing to track CISA's pending 2025 elements, creates gaps discovered only under audit or attestation.</t>
  </si>
  <si>
    <t>Map SBOM practices to applicable requirements such as EO 14028 and the NTIA Minimum Elements, and track pending guidance like CISA's 2025 Minimum Elements for adoption once finalized.</t>
  </si>
  <si>
    <t>SBOM practices are not compared against any regulatory requirement.</t>
  </si>
  <si>
    <t>Awareness of relevant rules is informal and undocumented.</t>
  </si>
  <si>
    <t>Some requirements are considered but review is ad hoc and pending guidance is not tracked.</t>
  </si>
  <si>
    <t>SBOM practices are reviewed against applicable requirements and pending guidance is tracked for adoption.</t>
  </si>
  <si>
    <t>Regulatory conformance is assessed on a cadence, gaps are remediated, and guidance changes are horizon-scanned.</t>
  </si>
  <si>
    <t>SR-1, PM-9 (Weak, asserted)</t>
  </si>
  <si>
    <t>Regulatory tracking and compliance mapping tooling; illustrative: EO 14028 and NTIA Minimum Elements references, CISA guidance monitoring, compliance mapping registers. Category, not a product choice. Illustrative, not endorsements.</t>
  </si>
  <si>
    <t>SBM-22</t>
  </si>
  <si>
    <t>Consumer-Side SBOM Utilization Policy</t>
  </si>
  <si>
    <t>Requires a formal policy governing how SBOMs are consumed internally, assigning responsibility for analysis, remediation prioritization, and integration with asset and vulnerability workflows.</t>
  </si>
  <si>
    <t>A formal policy shall be established to govern how SBOMs are consumed internally, defining responsibilities for analysis, remediation prioritization, and integration with asset inventories and vulnerability workflows.</t>
  </si>
  <si>
    <t>Producing SBOMs without a consumption policy leaves the data unused; no one owns acting on it, so vulnerable components identified in the SBOM are never prioritized or fixed.</t>
  </si>
  <si>
    <t>Publish a consumer-side SBOM policy defining who analyzes SBOMs, how remediation is prioritized, and how SBOM data feeds asset inventory and vulnerability workflows. See Consumer-Side SBOM Utilization Policy.</t>
  </si>
  <si>
    <t>No policy governs how SBOMs are used internally.</t>
  </si>
  <si>
    <t>Individuals use SBOM data as they see fit with no defined responsibilities.</t>
  </si>
  <si>
    <t>Some consumption practices exist but ownership and prioritization are not formally defined.</t>
  </si>
  <si>
    <t>A formal policy defines analysis responsibilities, remediation prioritization, and workflow integration.</t>
  </si>
  <si>
    <t>Policy adherence and SBOM-driven remediation outcomes are measured and the policy is reviewed on a cadence.</t>
  </si>
  <si>
    <t>GV.SC-01, GV.RM-01 (Partial, asserted)</t>
  </si>
  <si>
    <t>SR-1, RA-1 (Partial, asserted)</t>
  </si>
  <si>
    <t>A.5.19, A.5.1 (Partial, asserted)</t>
  </si>
  <si>
    <t>Policy governance and workflow integration tooling; illustrative: policy management registers, ticketing and remediation workflow systems, asset inventory integrations. Category, not a product choice. Illustrative, not endorsements.</t>
  </si>
  <si>
    <t>Encryption &amp; Key Management (EKM)</t>
  </si>
  <si>
    <t>EKM-01</t>
  </si>
  <si>
    <t>Cryptographic Standards Enforcement</t>
  </si>
  <si>
    <t>Requires that every encryption mechanism use algorithms, key lengths, and protocols that meet or exceed current industry and regulatory standards.</t>
  </si>
  <si>
    <t>All encryption mechanisms shall utilize cryptographic algorithms, key lengths, and protocols that meet or exceed current industry and regulatory standards (e.g., FIPS 140-3, NIST SP 800-131A).</t>
  </si>
  <si>
    <t>Deprecated or weak primitives (DES, RC4, MD5, short RSA moduli, SSLv3) look like encryption but are broken in practice, giving auditors and users false assurance while data is effectively exposed.</t>
  </si>
  <si>
    <t>Publish an approved-algorithm baseline referencing FIPS 140-3 and NIST SP 800-131A; bake it into build and configuration standards; scan for and block deprecated ciphers and protocols.</t>
  </si>
  <si>
    <t>No approved-algorithm baseline; teams pick ciphers ad hoc.</t>
  </si>
  <si>
    <t>Preferences known informally; enforcement depends on the individual.</t>
  </si>
  <si>
    <t>A baseline exists and is applied to some systems inconsistently.</t>
  </si>
  <si>
    <t>An approved-algorithm standard is documented and enforced across new and changed systems.</t>
  </si>
  <si>
    <t>Cipher conformance is scanned continuously, deviations are remediated, and the baseline is updated against evolving guidance.</t>
  </si>
  <si>
    <t>SC-13 (Strong, asserted)</t>
  </si>
  <si>
    <t>Cryptographic policy and configuration-scanning tooling; illustrative: NIST FIPS/SP standards as the baseline, TLS/cipher scanners (e.g., testssl.sh, sslyze). Category, not a product choice. Illustrative, not endorsements.</t>
  </si>
  <si>
    <t>EKM-02</t>
  </si>
  <si>
    <t>Data-at-Rest Encryption Enforcement</t>
  </si>
  <si>
    <t>Requires sensitive and regulated data at rest, across databases, file systems, virtual storage, and backups, to be encrypted with approved methods.</t>
  </si>
  <si>
    <t>Sensitive and regulated data at rest, including on databases, file systems, virtual storage, and backups, shall be encrypted using approved encryption methods.</t>
  </si>
  <si>
    <t>Unencrypted data at rest is readable by anyone who obtains a disk image, backup tape, snapshot, or storage volume, turning a lost drive or exposed bucket into a full disclosure.</t>
  </si>
  <si>
    <t>Enable approved encryption on databases, file and object stores, virtual volumes, and backup targets; tie key handling to the KMS; verify coverage against the data inventory. See Key Management System (KMS) Governance (EKM-05).</t>
  </si>
  <si>
    <t>Sensitive data at rest is stored in the clear.</t>
  </si>
  <si>
    <t>Encryption enabled on some stores where convenient.</t>
  </si>
  <si>
    <t>At-rest encryption applied to major stores but coverage is unverified.</t>
  </si>
  <si>
    <t>Approved at-rest encryption is standard for all sensitive stores including backups.</t>
  </si>
  <si>
    <t>Coverage is measured against the data inventory, gaps are closed, and configurations are reviewed on a cadence.</t>
  </si>
  <si>
    <t>SC-28, SC-28(1) (Strong, asserted)</t>
  </si>
  <si>
    <t>CIS 3.11 (Strong, asserted)</t>
  </si>
  <si>
    <t>At-rest encryption in storage and database platforms; illustrative: LUKS/dm-crypt, transparent database encryption, object-store server-side encryption. Category, not a product choice. Illustrative, not endorsements.</t>
  </si>
  <si>
    <t>EKM-03</t>
  </si>
  <si>
    <t>Data-in-Transit Encryption Enforcement</t>
  </si>
  <si>
    <t>Requires all sensitive data moving across internal or external networks to be encrypted using secure transport protocols.</t>
  </si>
  <si>
    <t>All sensitive data transmitted across internal or external networks shall be encrypted using secure transport protocols (e.g., TLS 1.2 or higher, IPsec).</t>
  </si>
  <si>
    <t>Cleartext traffic can be intercepted, read, or altered by anyone on the path, exposing credentials and data to sniffing and machine-in-the-middle attacks even inside the perimeter.</t>
  </si>
  <si>
    <t>Enforce TLS 1.2 or higher for application traffic and IPsec or equivalent for network tunnels; disable legacy protocols; require valid certificates and strong cipher suites.</t>
  </si>
  <si>
    <t>Sensitive data traverses networks in cleartext.</t>
  </si>
  <si>
    <t>Transport encryption used on public-facing links only.</t>
  </si>
  <si>
    <t>TLS or IPsec applied broadly but legacy protocols remain enabled.</t>
  </si>
  <si>
    <t>Secure transport is enforced for all sensitive flows with weak protocols disabled.</t>
  </si>
  <si>
    <t>Transport configurations are scanned, downgrades are alerted, and cipher policy is refreshed against current guidance.</t>
  </si>
  <si>
    <t>SC-8, SC-8(1) (Strong, asserted)</t>
  </si>
  <si>
    <t>CIS 3.10 (Strong, asserted)</t>
  </si>
  <si>
    <t>Transport encryption and enforcement tooling; illustrative: TLS via OpenSSL, IPsec/WireGuard tunnels, HSTS and cipher-suite policy. Category, not a product choice. Illustrative, not endorsements.</t>
  </si>
  <si>
    <t>EKM-04</t>
  </si>
  <si>
    <t>Full-Disk and Volume Encryption</t>
  </si>
  <si>
    <t>Requires full-disk or volume-level encryption on portable and workstation endpoints and on servers handling sensitive data where technically feasible.</t>
  </si>
  <si>
    <t>All portable and workstation endpoints, as well as servers handling sensitive data, shall implement full-disk or volume-level encryption where technically feasible.</t>
  </si>
  <si>
    <t>A lost or stolen laptop or a decommissioned drive without disk encryption exposes everything on it; without this control device loss becomes a reportable data breach.</t>
  </si>
  <si>
    <t>Enable full-disk or volume encryption through platform tooling, escrow recovery keys to the KMS, and enforce and report enrollment through endpoint management.</t>
  </si>
  <si>
    <t>Endpoints and drives are unencrypted.</t>
  </si>
  <si>
    <t>Disk encryption enabled on some devices manually.</t>
  </si>
  <si>
    <t>Encryption pushed to most endpoints but enrollment is not verified.</t>
  </si>
  <si>
    <t>Full-disk encryption is standard and enforced across endpoints and sensitive servers with escrowed recovery keys.</t>
  </si>
  <si>
    <t>Encryption state is monitored fleet-wide, non-compliant devices are remediated, and recovery-key handling is audited.</t>
  </si>
  <si>
    <t>A.8.24, A.8.1 (Partial, asserted)</t>
  </si>
  <si>
    <t>CIS 3.6 (Strong, asserted)</t>
  </si>
  <si>
    <t>Full-disk and volume encryption tooling; illustrative: LUKS, BitLocker, FileVault managed through endpoint management. Category, not a product choice. Illustrative, not endorsements.</t>
  </si>
  <si>
    <t>EKM-05</t>
  </si>
  <si>
    <t>Key Management System (KMS) Governance</t>
  </si>
  <si>
    <t>Requires a centralized Key Management System to govern the lifecycle and usage of cryptographic keys.</t>
  </si>
  <si>
    <t>Organizations shall deploy and maintain a centralized Key Management System (KMS) to govern the lifecycle and usage of cryptographic keys.</t>
  </si>
  <si>
    <t>Keys scattered across apps, config files, and spreadsheets cannot be inventoried, rotated, or revoked; a single leaked file or forgotten key undermines every system that trusts it.</t>
  </si>
  <si>
    <t>Deploy a centralized KMS as the system of record for key generation, storage, rotation, and revocation; integrate applications through its API rather than local key handling. See Credential and Secrets Management (CSM).</t>
  </si>
  <si>
    <t>No central KMS; keys live wherever apps put them.</t>
  </si>
  <si>
    <t>A KMS exists but several systems keep managing keys locally.</t>
  </si>
  <si>
    <t>Most keys are in the KMS with some exceptions outside governance.</t>
  </si>
  <si>
    <t>A centralized KMS governs the full key lifecycle for in-scope systems.</t>
  </si>
  <si>
    <t>KMS coverage and key health are measured, exceptions are driven down, and governance is reviewed on a cadence.</t>
  </si>
  <si>
    <t>PR.DS-01 (Weak, asserted)</t>
  </si>
  <si>
    <t>SC-12 (Strong, asserted)</t>
  </si>
  <si>
    <t>CIS 3 (Weak, asserted)</t>
  </si>
  <si>
    <t>Centralized key management platforms; illustrative: open-source vaults and KMS services, PKCS#11-backed key stores. Category, not a product choice. Illustrative, not endorsements.</t>
  </si>
  <si>
    <t>EKM-06</t>
  </si>
  <si>
    <t>Key Generation Entropy Requirements</t>
  </si>
  <si>
    <t>Requires cryptographic keys to be generated from a source of sufficient entropy meeting approved standards for randomness and unpredictability.</t>
  </si>
  <si>
    <t>All cryptographic keys shall be generated using a source of sufficient entropy and comply with approved standards for randomness and unpredictability.</t>
  </si>
  <si>
    <t>Keys drawn from weak or predictable randomness can be guessed or recomputed regardless of key length, silently voiding the strength of otherwise sound encryption.</t>
  </si>
  <si>
    <t>Generate keys using validated random bit generators seeded from approved entropy sources per NIST SP 800-90A/B/C; prefer hardware entropy and KMS or HSM generation over ad hoc code.</t>
  </si>
  <si>
    <t>Key randomness source is unknown or uses weak generators.</t>
  </si>
  <si>
    <t>Some keys generated with reasonable sources, others unverified.</t>
  </si>
  <si>
    <t>Approved generation used for most keys but not consistently required.</t>
  </si>
  <si>
    <t>All keys are generated from approved entropy sources through validated generators.</t>
  </si>
  <si>
    <t>Entropy sources and generation methods are periodically validated and updated against current standards.</t>
  </si>
  <si>
    <t>SC-12, SC-13 (Partial, asserted)</t>
  </si>
  <si>
    <t>A.8.24 (Weak, asserted)</t>
  </si>
  <si>
    <t>Validated random bit generation for key material; illustrative: NIST SP 800-90 DRBGs, hardware RNG/entropy sources, HSM-based key generation. Category, not a product choice. Illustrative, not endorsements.</t>
  </si>
  <si>
    <t>EKM-07</t>
  </si>
  <si>
    <t>Key Rotation Policy</t>
  </si>
  <si>
    <t>Requires a documented key rotation schedule enforced by key type, usage, and data sensitivity, with automatic rollover where feasible.</t>
  </si>
  <si>
    <t>A documented key rotation schedule shall be enforced based on key type, usage, and data sensitivity, with automatic key rollover implemented where feasible.</t>
  </si>
  <si>
    <t>Keys that never rotate accumulate exposure over time; if one is compromised, all data ever protected under it is at risk and there is no bounded window of damage.</t>
  </si>
  <si>
    <t>Define rotation intervals per key class, automate rollover through the KMS, and re-encrypt or re-wrap data as keys age; alert on keys past their rotation date.</t>
  </si>
  <si>
    <t>Keys are never rotated.</t>
  </si>
  <si>
    <t>Rotation happens occasionally when someone remembers.</t>
  </si>
  <si>
    <t>A schedule exists but rotation is largely manual and uneven.</t>
  </si>
  <si>
    <t>Rotation intervals are defined per key class and automated where feasible.</t>
  </si>
  <si>
    <t>Rotation timeliness is measured, overdue keys are flagged and remediated, and intervals are tuned to risk.</t>
  </si>
  <si>
    <t>Key rotation and lifecycle automation in KMS platforms; illustrative: KMS automatic key rotation, scheduled rollover jobs, envelope re-encryption. Category, not a product choice. Illustrative, not endorsements.</t>
  </si>
  <si>
    <t>EKM-08</t>
  </si>
  <si>
    <t>Key Expiration and Deactivation</t>
  </si>
  <si>
    <t>Requires cryptographic keys to have defined expiration dates and expired or unused keys to be promptly deactivated and removed from active use.</t>
  </si>
  <si>
    <t>Cryptographic keys shall have defined expiration dates, and expired or unused keys shall be promptly deactivated and removed from active use.</t>
  </si>
  <si>
    <t>Keys that stay active indefinitely, including forgotten and orphaned ones, widen the attack surface; a stale key nobody tracks is an unmonitored path into protected data.</t>
  </si>
  <si>
    <t>Assign expiration or crypto-period metadata to every key, deactivate on expiry, and reconcile the active key set against the inventory to retire unused keys. See Key Destruction Procedures (EKM-21).</t>
  </si>
  <si>
    <t>Keys have no expiration and are never retired.</t>
  </si>
  <si>
    <t>Some keys expire; unused keys linger indefinitely.</t>
  </si>
  <si>
    <t>Expiration is set for many keys but deactivation lags.</t>
  </si>
  <si>
    <t>Every key has a defined crypto-period and expired or unused keys are promptly deactivated.</t>
  </si>
  <si>
    <t>Active-key reconciliation runs on a cadence, stale keys are removed, and crypto-periods are reviewed against risk.</t>
  </si>
  <si>
    <t>SC-12 (Partial, asserted)</t>
  </si>
  <si>
    <t>Key lifecycle state management in KMS platforms; illustrative: KMS key states and expiry metadata, scheduled deactivation, key inventory reconciliation. Category, not a product choice. Illustrative, not endorsements.</t>
  </si>
  <si>
    <t>EKM-09</t>
  </si>
  <si>
    <t>Segregation of Duties in Key Operations</t>
  </si>
  <si>
    <t>Requires key generation, distribution, storage, and destruction responsibilities to be separated across roles.</t>
  </si>
  <si>
    <t>Key generation, distribution, storage, and destruction responsibilities shall be separated across roles to reduce the risk of insider threats and compromise.</t>
  </si>
  <si>
    <t>When one person controls the whole key lifecycle they can exfiltrate or misuse keys undetected; concentrated key authority turns a single insider or compromised account into a total-compromise event.</t>
  </si>
  <si>
    <t>Split key duties across distinct roles and enforce dual control or split knowledge for sensitive operations through KMS and HSM policy; document who may perform each action. See Segregation of Duties in governance.</t>
  </si>
  <si>
    <t>One role controls the entire key lifecycle.</t>
  </si>
  <si>
    <t>Some informal separation but no enforced split.</t>
  </si>
  <si>
    <t>Duties are split on paper but not technically enforced.</t>
  </si>
  <si>
    <t>Key duties are separated by role with dual control on sensitive operations.</t>
  </si>
  <si>
    <t>Separation is enforced technically, access is reviewed, and role assignments are audited on a cadence.</t>
  </si>
  <si>
    <t>AC-5, SC-12 (Strong, asserted)</t>
  </si>
  <si>
    <t>A.5.3, A.8.24 (Strong, asserted)</t>
  </si>
  <si>
    <t>Separation-of-duties and dual-control enforcement in key platforms; illustrative: KMS/HSM quorum and split-knowledge policies, role-based key operation permissions. Category, not a product choice. Illustrative, not endorsements.</t>
  </si>
  <si>
    <t>EKM-10</t>
  </si>
  <si>
    <t>Encryption Key Access Controls</t>
  </si>
  <si>
    <t>Requires access to cryptographic keys to be strictly controlled through role-based access control, multifactor authentication, and system-level segregation.</t>
  </si>
  <si>
    <t>Access to cryptographic keys shall be strictly controlled through role-based access control, multifactor authentication, and system-level segregation.</t>
  </si>
  <si>
    <t>If key access is loosely granted, anyone reaching the key store can decrypt protected data at will; over-broad or single-factor key access makes the key the weakest link rather than the strongest.</t>
  </si>
  <si>
    <t>Restrict key access by role, require MFA for key operations, and segregate key services from general workloads; log and review every grant. See Encryption Key Access Controls dependency on identity (IAM).</t>
  </si>
  <si>
    <t>Key access is broad or shared with weak authentication.</t>
  </si>
  <si>
    <t>Some access limits applied inconsistently.</t>
  </si>
  <si>
    <t>RBAC and MFA exist for keys but coverage has gaps.</t>
  </si>
  <si>
    <t>Key access is role-based, MFA-protected, and segregated from general systems.</t>
  </si>
  <si>
    <t>Key access grants are reviewed regularly, least privilege is enforced, and anomalies are investigated.</t>
  </si>
  <si>
    <t>AC-3, AC-6, IA-2(1), SC-12 (Strong, asserted)</t>
  </si>
  <si>
    <t>A.8.2, A.8.3, A.5.15 (Strong, asserted)</t>
  </si>
  <si>
    <t>Access control and MFA on key stores; illustrative: KMS/HSM RBAC policies, MFA on key operations, network isolation of key services. Category, not a product choice. Illustrative, not endorsements.</t>
  </si>
  <si>
    <t>EKM-11</t>
  </si>
  <si>
    <t>Key Usage Restrictions</t>
  </si>
  <si>
    <t>Requires each cryptographic key to have defined usage parameters and enforces those restrictions through technical controls.</t>
  </si>
  <si>
    <t>Each cryptographic key shall have defined usage parameters (e.g., data encryption only, signing only), and enforcement shall be implemented through technical controls.</t>
  </si>
  <si>
    <t>A key allowed to do everything can be repurposed by an attacker, for example using a signing key to decrypt or forge; unconstrained key usage breaks the guarantees each key was meant to provide.</t>
  </si>
  <si>
    <t>Set and enforce key usage attributes (encrypt-only, sign-only, wrap-only) at generation through KMS and HSM policy so keys cannot be used outside their intended purpose.</t>
  </si>
  <si>
    <t>Keys carry no usage constraints.</t>
  </si>
  <si>
    <t>Usage intent noted informally but not enforced.</t>
  </si>
  <si>
    <t>Usage attributes set for some keys, not uniformly enforced.</t>
  </si>
  <si>
    <t>Every key has defined, technically enforced usage parameters.</t>
  </si>
  <si>
    <t>Usage policy conformance is audited and tightened as key roles evolve.</t>
  </si>
  <si>
    <t>Key usage attribute enforcement in cryptographic platforms; illustrative: PKCS#11 key usage flags, KMS key-purpose restrictions, HSM policy templates. Category, not a product choice. Illustrative, not endorsements.</t>
  </si>
  <si>
    <t>EKM-12</t>
  </si>
  <si>
    <t>Key Wrapping and Protection Mechanisms</t>
  </si>
  <si>
    <t>Requires keys stored in software or hardware to be encrypted, or wrapped, under a higher-level key with protection aligned to data classification and threat level.</t>
  </si>
  <si>
    <t>Keys stored within software or hardware shall be encrypted ("wrapped") using a higher-level key, with protection aligned to data classification and threat level.</t>
  </si>
  <si>
    <t>Keys sitting in plaintext in memory, config, or storage can be lifted directly; without wrapping, compromising the key store is the same as compromising all the data it protects.</t>
  </si>
  <si>
    <t>Wrap data and working keys under key-encryption keys held in the KMS or an HSM, apply envelope encryption, and scale wrapping strength to the sensitivity of what the key protects.</t>
  </si>
  <si>
    <t>Keys are stored in plaintext.</t>
  </si>
  <si>
    <t>Some keys wrapped, others left unprotected.</t>
  </si>
  <si>
    <t>Wrapping used broadly but key-encryption keys are weakly protected.</t>
  </si>
  <si>
    <t>Working keys are wrapped under protected key-encryption keys aligned to classification.</t>
  </si>
  <si>
    <t>Wrapping hierarchy and KEK protection are reviewed and strengthened against current threats.</t>
  </si>
  <si>
    <t>SC-12, SC-28(1) (Strong, asserted)</t>
  </si>
  <si>
    <t>Key wrapping and envelope encryption mechanisms; illustrative: envelope encryption with KMS key-encryption keys, AES key wrap (RFC 3394), HSM-held KEKs. Category, not a product choice. Illustrative, not endorsements.</t>
  </si>
  <si>
    <t>EKM-13</t>
  </si>
  <si>
    <t>Secure Key Distribution Methods</t>
  </si>
  <si>
    <t>Requires cryptographic keys to be distributed over secure channels with mutual authentication and encryption.</t>
  </si>
  <si>
    <t>Cryptographic keys shall be distributed using secure channels with mutual authentication and encryption to prevent unauthorized interception or manipulation.</t>
  </si>
  <si>
    <t>Keys sent over insecure channels can be intercepted or swapped in transit, letting an attacker read protected traffic or substitute their own key; insecure distribution defeats the key before it is ever used.</t>
  </si>
  <si>
    <t>Distribute keys through authenticated, encrypted channels or key-agreement protocols, never over email or chat; prefer KMS-brokered delivery and mutually authenticated transport.</t>
  </si>
  <si>
    <t>Keys are shared over insecure channels.</t>
  </si>
  <si>
    <t>Secure delivery used sometimes, insecure paths still occur.</t>
  </si>
  <si>
    <t>Secure distribution is the norm but not consistently enforced.</t>
  </si>
  <si>
    <t>All keys are distributed over authenticated, encrypted channels.</t>
  </si>
  <si>
    <t>Distribution methods are audited and hardened as protocols and threats evolve.</t>
  </si>
  <si>
    <t>PR.DS-02 (Weak, asserted)</t>
  </si>
  <si>
    <t>SC-12, SC-12(1) (Strong, asserted)</t>
  </si>
  <si>
    <t>Secure key distribution and agreement mechanisms; illustrative: mutually authenticated TLS, key-agreement protocols (e.g., ECDH), KMS-brokered key delivery. Category, not a product choice. Illustrative, not endorsements.</t>
  </si>
  <si>
    <t>EKM-14</t>
  </si>
  <si>
    <t>HSM Utilization for High-Value Keys</t>
  </si>
  <si>
    <t>Requires Hardware Security Modules or equivalent tamper-resistant environments to generate, store, and manage keys for high-sensitivity assets.</t>
  </si>
  <si>
    <t>Hardware Security Modules (HSMs) or equivalent tamper-resistant environments shall be used to generate, store, and manage cryptographic keys for high-sensitivity assets.</t>
  </si>
  <si>
    <t>Software-held keys for critical assets can be extracted from memory or storage; without a hardware boundary, root-of-trust and high-value keys are exposed to any sufficiently deep host compromise.</t>
  </si>
  <si>
    <t>Generate and hold high-value and root keys in FIPS-validated HSMs or cloud HSM services so keys never leave the hardware boundary in the clear; broker cryptographic operations through the module.</t>
  </si>
  <si>
    <t>High-value keys are held in software only.</t>
  </si>
  <si>
    <t>An HSM exists but few critical keys use it.</t>
  </si>
  <si>
    <t>HSMs protect some high-value keys, coverage is partial.</t>
  </si>
  <si>
    <t>High-sensitivity keys are generated and held in tamper-resistant HSMs.</t>
  </si>
  <si>
    <t>HSM coverage of critical keys is measured, gaps are closed, and module health is monitored.</t>
  </si>
  <si>
    <t>SC-12, SC-12(2), SC-12(3) (Partial, asserted)</t>
  </si>
  <si>
    <t>Hardware security modules and equivalent tamper-resistant key stores; illustrative: PKCS#11-compliant HSMs, cloud HSM services, TPM-backed key protection. Category, not a product choice. Illustrative, not endorsements.</t>
  </si>
  <si>
    <t>EKM-15</t>
  </si>
  <si>
    <t>Certificate and PKI Management</t>
  </si>
  <si>
    <t>Requires digital certificates and PKI components to be centrally managed and monitored with defined issuance, renewal, and revocation procedures.</t>
  </si>
  <si>
    <t>Digital certificates and supporting Public Key Infrastructure (PKI) components shall be centrally managed, monitored, and maintained with defined issuance, renewal, and revocation procedures.</t>
  </si>
  <si>
    <t>Unmanaged certificates cause sudden outages when they expire and enable impersonation when a rogue or compromised certificate is trusted; ungoverned PKI is both an availability and a trust failure.</t>
  </si>
  <si>
    <t>Maintain a certificate inventory, automate issuance and renewal, define revocation and CRL/OCSP handling, and alert on expiring or unexpected certificates.</t>
  </si>
  <si>
    <t>Certificates are issued and tracked ad hoc with no inventory.</t>
  </si>
  <si>
    <t>Some certificates tracked; expirations still cause surprises.</t>
  </si>
  <si>
    <t>A PKI process exists but discovery and revocation are incomplete.</t>
  </si>
  <si>
    <t>Certificates and PKI are centrally managed with defined issuance, renewal, and revocation.</t>
  </si>
  <si>
    <t>Certificate inventory is continuously discovered, expiries are pre-empted, and PKI health is reviewed on a cadence.</t>
  </si>
  <si>
    <t>PR.AA-01 (Weak, asserted)</t>
  </si>
  <si>
    <t>SC-17, SC-12 (Strong, asserted)</t>
  </si>
  <si>
    <t>Certificate lifecycle and PKI management tooling; illustrative: ACME automated issuance (e.g., Let's Encrypt/certbot), internal CA platforms, certificate discovery and monitoring. Category, not a product choice. Illustrative, not endorsements.</t>
  </si>
  <si>
    <t>EKM-16</t>
  </si>
  <si>
    <t>Key Compromise Response Procedures</t>
  </si>
  <si>
    <t>Requires a defined response plan for suspected or confirmed key compromise, including revocation, re-issuance, and impact analysis.</t>
  </si>
  <si>
    <t>In the event of suspected or confirmed key compromise, a defined response plan shall be initiated, including revocation, re-issuance, and impact analysis procedures.</t>
  </si>
  <si>
    <t>Without a rehearsed key-compromise playbook, a leaked key stays trusted while teams improvise, extending the window in which an attacker can decrypt data or impersonate systems.</t>
  </si>
  <si>
    <t>Define and rehearse a key-compromise procedure covering detection, immediate revocation, re-issuance and re-encryption, and blast-radius analysis; tie it into incident response. See Key Compromise Response dependency on Incident Response (IR).</t>
  </si>
  <si>
    <t>No plan for key compromise.</t>
  </si>
  <si>
    <t>Response improvised per event.</t>
  </si>
  <si>
    <t>A procedure exists but is untested and partial.</t>
  </si>
  <si>
    <t>A documented key-compromise plan covers revocation, re-issuance, and impact analysis.</t>
  </si>
  <si>
    <t>The plan is exercised, timings are measured, and lessons feed back into procedures.</t>
  </si>
  <si>
    <t>RS.MA, RS.MI (Partial, asserted)</t>
  </si>
  <si>
    <t>IR-4, SC-12 (Partial, asserted)</t>
  </si>
  <si>
    <t>A.5.26, A.8.24 (Partial, asserted)</t>
  </si>
  <si>
    <t>CIS 17 (Weak, asserted)</t>
  </si>
  <si>
    <t>Key compromise response and revocation tooling; illustrative: certificate revocation (CRL/OCSP), KMS emergency key disable, incident-response runbooks. Category, not a product choice. Illustrative, not endorsements.</t>
  </si>
  <si>
    <t>EKM-17</t>
  </si>
  <si>
    <t>Key Archival and Recovery</t>
  </si>
  <si>
    <t>Requires a secure, auditable mechanism for archival and recovery of keys used for long-term data access, gated by multi-person approval.</t>
  </si>
  <si>
    <t>A secure, auditable mechanism shall exist for the archival and recovery of encryption keys used for long-term data access, subject to multi-person approval controls.</t>
  </si>
  <si>
    <t>If keys protecting long-lived data are lost, that data becomes permanently unreadable; but a poorly guarded key archive is itself a jackpot, so recovery must be both possible and tightly controlled.</t>
  </si>
  <si>
    <t>Escrow long-term keys in a protected archive with integrity controls, require multi-person approval for recovery, and log every archival and recovery action. See Key Archival and Recovery dependency on backup (DR).</t>
  </si>
  <si>
    <t>No key archive; long-term data risks becoming unrecoverable.</t>
  </si>
  <si>
    <t>Some keys backed up informally without approval controls.</t>
  </si>
  <si>
    <t>An archive exists but recovery lacks multi-person control or logging.</t>
  </si>
  <si>
    <t>Keys are archived securely with multi-person approval and auditable recovery.</t>
  </si>
  <si>
    <t>Archive integrity and recovery drills are tested periodically and access is audited.</t>
  </si>
  <si>
    <t>RC.RP-01 (Weak, asserted)</t>
  </si>
  <si>
    <t>SC-12(1), CP-9 (Partial, asserted)</t>
  </si>
  <si>
    <t>A.8.13, A.8.24 (Partial, asserted)</t>
  </si>
  <si>
    <t>Key escrow and recovery mechanisms with approval controls; illustrative: KMS key backup and restore, quorum-approved recovery, escrowed disk recovery keys. Category, not a product choice. Illustrative, not endorsements.</t>
  </si>
  <si>
    <t>EKM-18</t>
  </si>
  <si>
    <t>Logging and Auditing of Key Activities</t>
  </si>
  <si>
    <t>Requires all key management operations, including access, generation, usage, and destruction, to be logged and monitored for unauthorized or anomalous activity.</t>
  </si>
  <si>
    <t>All key management operations, including access, generation, usage, and destruction, shall be logged and monitored for unauthorized or anomalous activity.</t>
  </si>
  <si>
    <t>Without key operation logs, misuse of a key or theft of key material leaves no trace, so compromise is discovered late or never and investigators cannot reconstruct what happened.</t>
  </si>
  <si>
    <t>Emit tamper-evident logs for every key operation to a central monitoring pipeline, alert on anomalous access and usage, and retain logs per policy. See Logging and Auditing dependency on Threat Operations.</t>
  </si>
  <si>
    <t>Key operations are not logged.</t>
  </si>
  <si>
    <t>Some logging exists but is not centralized or reviewed.</t>
  </si>
  <si>
    <t>Key logs are collected but monitoring and alerting are limited.</t>
  </si>
  <si>
    <t>All key operations are logged centrally and monitored for anomalies.</t>
  </si>
  <si>
    <t>Key activity monitoring is tuned, alert efficacy is measured, and coverage is reviewed on a cadence.</t>
  </si>
  <si>
    <t>Key operation logging and monitoring pipelines; illustrative: KMS/HSM audit logs into a SIEM, centralized log aggregation, anomaly alerting. Category, not a product choice. Illustrative, not endorsements.</t>
  </si>
  <si>
    <t>EKM-19</t>
  </si>
  <si>
    <t>Cryptographic Module Validation</t>
  </si>
  <si>
    <t>Requires encryption solutions and key management components to use validated cryptographic modules appropriate to the data sensitivity level.</t>
  </si>
  <si>
    <t>All encryption solutions and key management components shall utilize validated cryptographic modules (e.g., FIPS 140-3 validated) appropriate to the data’s sensitivity level.</t>
  </si>
  <si>
    <t>Unvalidated crypto implementations may contain flaws, backdoors, or non-conforming behavior that silently weaken protection; without validation there is no assurance the math and the module actually do what they claim.</t>
  </si>
  <si>
    <t>Select FIPS 140-3 validated modules for in-scope systems, verify validation certificates against the CMVP list, and match validation level to data sensitivity.</t>
  </si>
  <si>
    <t>Cryptographic module validation is not considered.</t>
  </si>
  <si>
    <t>Validated modules used where they happen to be available.</t>
  </si>
  <si>
    <t>Validation required for some systems, verification is inconsistent.</t>
  </si>
  <si>
    <t>Validated cryptographic modules are required and verified for in-scope systems.</t>
  </si>
  <si>
    <t>Module validation status is tracked, expirations and revocations are monitored, and selections are reviewed on a cadence.</t>
  </si>
  <si>
    <t>SC-13, IA-7 (Strong, asserted)</t>
  </si>
  <si>
    <t>Validated cryptographic modules and validation verification; illustrative: FIPS 140-3 validated libraries and HSMs, NIST CMVP certificate lookup. Category, not a product choice. Illustrative, not endorsements.</t>
  </si>
  <si>
    <t>EKM-20</t>
  </si>
  <si>
    <t>Data-in-Use Protection Techniques</t>
  </si>
  <si>
    <t>Requires evaluation and, where feasible, implementation of data-in-use protections such as homomorphic encryption, secure enclaves, or trusted execution environments.</t>
  </si>
  <si>
    <t>Where feasible and appropriate, techniques such as homomorphic encryption, secure enclaves, or trusted execution environments (TEEs) shall be evaluated and implemented to protect sensitive data while in use.</t>
  </si>
  <si>
    <t>Data must usually be decrypted to be processed, so memory and compute are where sensitive data is most exposed; without in-use protection, a compromised host or privileged process can read plaintext during processing.</t>
  </si>
  <si>
    <t>Assess data-in-use techniques against workload feasibility, apply TEEs, secure enclaves, or confidential computing to high-sensitivity processing, and reserve homomorphic or secure-computation methods for cases that justify the cost.</t>
  </si>
  <si>
    <t>Data-in-use protection is not considered.</t>
  </si>
  <si>
    <t>Enclave or TEE use experimented with on isolated cases.</t>
  </si>
  <si>
    <t>Some sensitive workloads use in-use protections without consistent criteria.</t>
  </si>
  <si>
    <t>Data-in-use techniques are evaluated and applied to qualifying high-sensitivity workloads.</t>
  </si>
  <si>
    <t>In-use protection choices are reviewed against evolving technology and effectiveness is assessed.</t>
  </si>
  <si>
    <t>PR.DS-10 (Partial, asserted)</t>
  </si>
  <si>
    <t>SC-13 (Weak, asserted)</t>
  </si>
  <si>
    <t>Data-in-use protection technologies; illustrative: trusted execution environments and secure enclaves, confidential computing platforms, homomorphic encryption libraries. Category, not a product choice. Illustrative, not endorsements.</t>
  </si>
  <si>
    <t>EKM-21</t>
  </si>
  <si>
    <t>Key Destruction Procedures</t>
  </si>
  <si>
    <t>Requires keys to be destroyed using NIST SP 800-88 or equivalent methods upon expiration, revocation, or decommissioning so they cannot be recovered or reused.</t>
  </si>
  <si>
    <t>Upon key expiration, revocation, or decommissioning, keys shall be destroyed using NIST SP 800-88 or equivalent methods to ensure they cannot be recovered or reused.</t>
  </si>
  <si>
    <t>A key that is retired but not truly destroyed can be recovered from storage or backups and used to decrypt archived data, so incomplete destruction leaves old protected data indefinitely exposed.</t>
  </si>
  <si>
    <t>Destroy retired keys and their copies using approved sanitization methods, including archives and backups, and record destruction with verification. See Key Expiration and Deactivation (EKM-08).</t>
  </si>
  <si>
    <t>Retired keys are left in place, not destroyed.</t>
  </si>
  <si>
    <t>Keys deleted informally without assurance or records.</t>
  </si>
  <si>
    <t>Destruction performed for some keys but copies and backups are missed.</t>
  </si>
  <si>
    <t>Retired keys are destroyed by approved methods across all copies with records.</t>
  </si>
  <si>
    <t>Destruction completeness is verified and audited, and methods are reviewed against current guidance.</t>
  </si>
  <si>
    <t>MP-6, SC-12 (Partial, asserted)</t>
  </si>
  <si>
    <t>A.8.10, A.8.24 (Partial, asserted)</t>
  </si>
  <si>
    <t>CIS 3.5 (Weak, asserted)</t>
  </si>
  <si>
    <t>Cryptographic key destruction and sanitization methods; illustrative: NIST SP 800-88 sanitization, KMS/HSM key material zeroization, crypto-erase of wrapped data. Category, not a product choice. Illustrative, not endorsements.</t>
  </si>
  <si>
    <t>EKM-22</t>
  </si>
  <si>
    <t>Cryptographic Algorithm Lifecycle Review</t>
  </si>
  <si>
    <t>Requires periodic review of cryptographic algorithms and key lengths against evolving standards, with deprecated algorithms phased out.</t>
  </si>
  <si>
    <t>Cryptographic algorithms and key lengths in use shall be periodically reviewed in alignment with evolving standards and guidance, and deprecated algorithms shall be phased out.</t>
  </si>
  <si>
    <t>Algorithms weaken over time as cryptanalysis and computing advance; without a review-and-migration cycle, systems keep trusting broken primitives long after guidance has moved on, including the coming shift to post-quantum algorithms.</t>
  </si>
  <si>
    <t>Maintain a cryptographic inventory, review algorithms and key lengths on a schedule against NIST and industry guidance, and drive planned migration off deprecated primitives with crypto-agility in mind. See Cryptographic Standards Enforcement (EKM-01).</t>
  </si>
  <si>
    <t>Algorithms in use are never reviewed.</t>
  </si>
  <si>
    <t>Deprecated algorithms retired only when they break something.</t>
  </si>
  <si>
    <t>Periodic reviews happen but migration is slow and partial.</t>
  </si>
  <si>
    <t>Algorithms and key lengths are reviewed on a schedule and deprecated ones are phased out.</t>
  </si>
  <si>
    <t>A crypto inventory drives proactive review and migration, including post-quantum readiness planning.</t>
  </si>
  <si>
    <t>ID.RA-01 (Weak, asserted)</t>
  </si>
  <si>
    <t>SC-13, SI-2 (Partial, asserted)</t>
  </si>
  <si>
    <t>Cryptographic inventory and algorithm-agility tooling; illustrative: crypto asset discovery and CBOM inventories, cipher-scanning against NIST guidance, migration planning to approved primitives. Category, not a product choice. Illustrative, not endorsements.</t>
  </si>
  <si>
    <t>EKM-23</t>
  </si>
  <si>
    <t>Cloud Key Management Strategy</t>
  </si>
  <si>
    <t>Requires defined and enforced policies for cloud key management, spanning Bring Your Own Key, Hold Your Own Key, or cloud-native key usage, aligned to security and compliance obligations.</t>
  </si>
  <si>
    <t>For cloud-hosted workloads, organizations shall define and enforce policies around Bring Your Own Key (BYOK), Hold Your Own Key (HYOK), or cloud-native key usage, ensuring alignment with security and compliance obligations.</t>
  </si>
  <si>
    <t>Defaulting to provider-managed keys without a policy can hand key custody and, with it, effective data access to the cloud provider or a legal request; the wrong key-custody model can breach data-sovereignty and compliance obligations.</t>
  </si>
  <si>
    <t>Choose a key-custody model (cloud-native, BYOK, or HYOK) per workload based on sensitivity and compliance, enforce it through cloud KMS configuration, and document control of and access to keys. See Cloud Key Management dependency on Cloud Security.</t>
  </si>
  <si>
    <t>Cloud key custody is left at provider defaults with no policy.</t>
  </si>
  <si>
    <t>Key-custody decisions made per project without common criteria.</t>
  </si>
  <si>
    <t>A cloud key policy exists but enforcement across accounts is uneven.</t>
  </si>
  <si>
    <t>BYOK, HYOK, or cloud-native models are chosen by policy and enforced per workload.</t>
  </si>
  <si>
    <t>Cloud key custody is monitored for drift, exceptions are governed, and the policy is reviewed against compliance change.</t>
  </si>
  <si>
    <t>A.8.24, A.5.23 (Partial, asserted)</t>
  </si>
  <si>
    <t>Cloud key management and BYOK/HYOK controls; illustrative: cloud provider KMS with customer-managed keys, external key stores for HYOK, key-custody policy enforcement. Category, not a product choice. Illustrative, not endorsements.</t>
  </si>
  <si>
    <t>Vulnerability &amp; Patch Management (VPM)</t>
  </si>
  <si>
    <t>VPM-01</t>
  </si>
  <si>
    <t>Vulnerability Scanning Policy and Scope</t>
  </si>
  <si>
    <t>Establishes a documented policy defining how often, how, and across which assets vulnerability scanning is performed.</t>
  </si>
  <si>
    <t>Organizations shall establish a documented policy defining the frequency, scope, and methodology for vulnerability scanning across all asset types and environments.</t>
  </si>
  <si>
    <t>Without a defined scope and cadence, scanning is inconsistent and whole asset classes or environments go unscanned, so vulnerabilities accumulate undetected.</t>
  </si>
  <si>
    <t>Publish a scanning policy that sets frequency, methodology, credentialed versus uncredentialed approach, and full asset and environment coverage; assign ownership and review it periodically.</t>
  </si>
  <si>
    <t>No vulnerability scanning policy exists.</t>
  </si>
  <si>
    <t>Scanning happens when someone remembers, with no documented scope.</t>
  </si>
  <si>
    <t>A scan schedule exists for some environments but scope and methodology are not fully documented.</t>
  </si>
  <si>
    <t>A documented policy defines frequency, scope, and methodology across all asset types and environments.</t>
  </si>
  <si>
    <t>Policy coverage and adherence are measured, gaps are tracked, and the policy is reviewed and updated on a cadence.</t>
  </si>
  <si>
    <t>ID.RA-01, DE.CM-08 (Strong, asserted)</t>
  </si>
  <si>
    <t>RA-5 (Strong, asserted)</t>
  </si>
  <si>
    <t>A.8.8 (Strong, asserted)</t>
  </si>
  <si>
    <t>CIS 7 (Strong, asserted)</t>
  </si>
  <si>
    <t>Vulnerability scanning platforms and policy templates; illustrative: open scanners (e.g., OpenVAS), SCAP-based assessment content. Category, not a product choice. Illustrative, not endorsements.</t>
  </si>
  <si>
    <t>VPM-02</t>
  </si>
  <si>
    <t>Authenticated Scanning Implementation</t>
  </si>
  <si>
    <t>Runs vulnerability scans with valid credentials so the scanner sees installed software, patch levels, and misconfigurations from the inside.</t>
  </si>
  <si>
    <t>Where technically feasible, authenticated vulnerability scans shall be conducted on systems to improve accuracy, reduce false positives, and reveal misconfigurations not visible externally.</t>
  </si>
  <si>
    <t>Unauthenticated scans miss most host-level vulnerabilities and produce false positives, leaving missing patches and insecure settings on the host invisible.</t>
  </si>
  <si>
    <t>Configure scanners with least-privilege scanning accounts, store those credentials in a secrets manager, and enable authenticated scanning wherever the platform supports it. See Credential and Secrets Management (CSM).</t>
  </si>
  <si>
    <t>All scans are unauthenticated.</t>
  </si>
  <si>
    <t>Credentialed scans run occasionally on a few hosts.</t>
  </si>
  <si>
    <t>Authenticated scanning is used for some systems but coverage and credential handling are inconsistent.</t>
  </si>
  <si>
    <t>Authenticated scanning is standard wherever technically feasible, with managed scan credentials.</t>
  </si>
  <si>
    <t>Authenticated-scan coverage is measured against the asset inventory and gaps are closed on a cadence.</t>
  </si>
  <si>
    <t>RA-5(5) (Strong, asserted)</t>
  </si>
  <si>
    <t>Authenticated vulnerability scanners with credential vaulting; illustrative: open scanners (e.g., OpenVAS), least-privilege scan accounts, secrets managers. Category, not a product choice. Illustrative, not endorsements.</t>
  </si>
  <si>
    <t>VPM-03</t>
  </si>
  <si>
    <t>External Attack Surface Scanning</t>
  </si>
  <si>
    <t>Routinely scans all public-facing systems, applications, and IP ranges to find internet-exposed vulnerabilities and exposure points.</t>
  </si>
  <si>
    <t>All publicly accessible systems, applications, and IP ranges shall undergo routine external scanning to identify internet-facing vulnerabilities and exposure points.</t>
  </si>
  <si>
    <t>Internet-facing flaws are what attackers reach first, and unknown or unscanned external exposure gives adversaries a direct entry point.</t>
  </si>
  <si>
    <t>Continuously enumerate the external footprint, scan all public IP ranges and hostnames on a schedule, and reconcile discovered assets against inventory.</t>
  </si>
  <si>
    <t>No external scanning.</t>
  </si>
  <si>
    <t>Occasional external scans of known addresses only.</t>
  </si>
  <si>
    <t>External scans run on a schedule but discovery of new exposure is manual and incomplete.</t>
  </si>
  <si>
    <t>All public assets and IP ranges are discovered and scanned routinely.</t>
  </si>
  <si>
    <t>External attack surface is continuously monitored, new exposure triggers scans, and coverage is measured.</t>
  </si>
  <si>
    <t>ID.RA-01, DE.CM-08, ID.AM-01 (Strong, asserted)</t>
  </si>
  <si>
    <t>RA-5, CA-8 (Partial, asserted)</t>
  </si>
  <si>
    <t>CIS 7, CIS 12 (Strong, asserted)</t>
  </si>
  <si>
    <t>External attack surface and scanning tooling; illustrative: open scanners (e.g., OpenVAS), external asset discovery, security.txt for exposure reporting. Category, not a product choice. Illustrative, not endorsements.</t>
  </si>
  <si>
    <t>VPM-04</t>
  </si>
  <si>
    <t>Internal Network Vulnerability Scanning</t>
  </si>
  <si>
    <t>Scans internal assets on a schedule to find vulnerabilities exploitable by insiders or by lateral movement after a breach.</t>
  </si>
  <si>
    <t>Internal assets shall be scanned on a scheduled basis to detect vulnerabilities that may be exploited by insider threats or lateral movement tactics.</t>
  </si>
  <si>
    <t>Attackers who gain a foothold pivot through unpatched internal hosts, and without internal scanning these lateral-movement paths remain unseen until exploited.</t>
  </si>
  <si>
    <t>Schedule recurring authenticated internal scans across all network segments, including segments normally shielded from the internet.</t>
  </si>
  <si>
    <t>No internal scanning.</t>
  </si>
  <si>
    <t>Internal scans run ad hoc, usually after an incident.</t>
  </si>
  <si>
    <t>Internal scans cover some segments on an irregular basis.</t>
  </si>
  <si>
    <t>All internal segments are scanned on a defined schedule.</t>
  </si>
  <si>
    <t>Internal coverage and scan freshness are measured against inventory and improved on a cadence.</t>
  </si>
  <si>
    <t>Internal network vulnerability scanners; illustrative: open scanners (e.g., OpenVAS), scheduled authenticated scan jobs. Category, not a product choice. Illustrative, not endorsements.</t>
  </si>
  <si>
    <t>VPM-05</t>
  </si>
  <si>
    <t>Asset Risk Categorization for Prioritization</t>
  </si>
  <si>
    <t>Categorizes assets by criticality, sensitivity, and exposure to set prioritization tiers for remediation and patch application.</t>
  </si>
  <si>
    <t>Assets shall be categorized by criticality, sensitivity, and exposure to determine prioritization tiers for vulnerability remediation and patch application.</t>
  </si>
  <si>
    <t>Treating every vulnerability equally wastes effort on low-value assets while critical exposed systems wait, so remediation does not track real risk.</t>
  </si>
  <si>
    <t>Classify assets by business criticality, data sensitivity, and exposure, and bind those tiers to remediation prioritization. See Asset Management.</t>
  </si>
  <si>
    <t>Assets are not categorized for vulnerability prioritization.</t>
  </si>
  <si>
    <t>Priority is decided case by case without defined criteria.</t>
  </si>
  <si>
    <t>Some assets are tiered but criteria are inconsistent.</t>
  </si>
  <si>
    <t>A documented scheme categorizes assets by criticality, sensitivity, and exposure and drives prioritization.</t>
  </si>
  <si>
    <t>Categorization accuracy is reviewed, and tiers are adjusted as assets and exposure change.</t>
  </si>
  <si>
    <t>ID.AM-05, ID.RA-05 (Strong, asserted)</t>
  </si>
  <si>
    <t>RA-2, RA-3, RA-5 (Strong, asserted)</t>
  </si>
  <si>
    <t>A.5.9, A.5.12, A.8.8 (Partial, asserted)</t>
  </si>
  <si>
    <t>CIS 1, CIS 7 (Partial, asserted)</t>
  </si>
  <si>
    <t>Asset classification and risk-scoring tooling; illustrative: CMDB tagging, exposure-weighted scoring, EPSS-informed prioritization. Category, not a product choice. Illustrative, not endorsements.</t>
  </si>
  <si>
    <t>VPM-06</t>
  </si>
  <si>
    <t>SLA-Based Remediation Timeframes</t>
  </si>
  <si>
    <t>Sets remediation deadlines by vulnerability severity and asset classification, factoring exploitability and business impact into the SLA.</t>
  </si>
  <si>
    <t>Remediation timelines shall be defined based on vulnerability severity and asset classification, with SLAs that account for exploitability and business impact.</t>
  </si>
  <si>
    <t>Without deadlines, critical vulnerabilities linger indefinitely and there is no accountability for how long a known flaw stays exploitable.</t>
  </si>
  <si>
    <t>Define remediation SLAs per severity tier and asset class, weight them by exploitability using sources such as CISA KEV and EPSS, and track compliance against the clock.</t>
  </si>
  <si>
    <t>No remediation timeframes defined.</t>
  </si>
  <si>
    <t>Remediation happens when convenient, with no target dates.</t>
  </si>
  <si>
    <t>Some SLAs exist informally but are not tied to severity or asset class.</t>
  </si>
  <si>
    <t>Remediation SLAs are defined by severity and asset classification and factor in exploitability.</t>
  </si>
  <si>
    <t>SLA compliance is measured, breaches are escalated, and targets are tuned to risk over time.</t>
  </si>
  <si>
    <t>SI-2, RA-5, RA-7 (Strong, asserted)</t>
  </si>
  <si>
    <t>Vulnerability management platforms with SLA tracking; illustrative: severity-tiered SLA policies, CISA KEV and EPSS feeds for exploitability weighting. Category, not a product choice. Illustrative, not endorsements.</t>
  </si>
  <si>
    <t>VPM-07</t>
  </si>
  <si>
    <t>Patch Management Governance</t>
  </si>
  <si>
    <t>Establishes a formal process governing how patches are evaluated, tested, deployed, and verified across operating systems, applications, and third-party tools.</t>
  </si>
  <si>
    <t>A formal patch management process shall govern how updates and security patches are evaluated, tested, deployed, and verified across operating systems, applications, and third-party tools.</t>
  </si>
  <si>
    <t>Ad hoc patching leaves gaps and inconsistent coverage, so patches are missed, misapplied, or never verified and known flaws persist.</t>
  </si>
  <si>
    <t>Define a patch lifecycle with roles, evaluation criteria, test gates, deployment windows, and verification, covering all software classes.</t>
  </si>
  <si>
    <t>No defined patch management process.</t>
  </si>
  <si>
    <t>Patching is reactive and handled per system owner.</t>
  </si>
  <si>
    <t>A patch process exists for some platforms but is inconsistently followed.</t>
  </si>
  <si>
    <t>A formal patch process governs evaluation, testing, deployment, and verification across all software.</t>
  </si>
  <si>
    <t>Patch process performance is measured, and coverage and timeliness are improved on a cadence.</t>
  </si>
  <si>
    <t>PR.PS-01, ID.RA-06 (Strong, asserted)</t>
  </si>
  <si>
    <t>SI-2, CM-3 (Strong, asserted)</t>
  </si>
  <si>
    <t>A.8.8, A.8.19 (Strong, asserted)</t>
  </si>
  <si>
    <t>Patch management and endpoint configuration tooling; illustrative: OS-native update services (e.g., WSUS), configuration management (e.g., Ansible), package managers. Category, not a product choice. Illustrative, not endorsements.</t>
  </si>
  <si>
    <t>VPM-08</t>
  </si>
  <si>
    <t>Vulnerability Exception Handling</t>
  </si>
  <si>
    <t>Provides a defined process to approve and document exceptions to remediation, with compensating controls and periodic re-evaluation.</t>
  </si>
  <si>
    <t>A defined process shall exist for approving and documenting exceptions to vulnerability remediation, including compensating controls and periodic re-evaluation.</t>
  </si>
  <si>
    <t>Undocumented exceptions become permanent silent risk acceptances, so unpatched systems escape tracking and no one revisits the decision.</t>
  </si>
  <si>
    <t>Require exception requests with justification, an approval authority, compensating controls, and an expiry that forces re-evaluation.</t>
  </si>
  <si>
    <t>No exception process; deviations are undocumented.</t>
  </si>
  <si>
    <t>Exceptions granted verbally without record.</t>
  </si>
  <si>
    <t>Exceptions are recorded but lack compensating controls or expiry.</t>
  </si>
  <si>
    <t>A defined process approves, documents, and time-bounds exceptions with compensating controls.</t>
  </si>
  <si>
    <t>Exceptions are reviewed on schedule, aged exceptions are escalated, and trends inform policy.</t>
  </si>
  <si>
    <t>GV.RM-01, ID.RA-06 (Partial, asserted)</t>
  </si>
  <si>
    <t>RA-5, CA-5, RA-7 (Partial, asserted)</t>
  </si>
  <si>
    <t>A.8.8, Cl.6.1.3 (Partial, asserted)</t>
  </si>
  <si>
    <t>CIS 7 (Weak, asserted)</t>
  </si>
  <si>
    <t>Exception and risk-acceptance workflow tooling; illustrative: GRC exception registers, ticketing with expiry and approval fields. Category, not a product choice. Illustrative, not endorsements.</t>
  </si>
  <si>
    <t>VPM-09</t>
  </si>
  <si>
    <t>Third-Party Software Patching</t>
  </si>
  <si>
    <t>Maintains an inventory of third-party applications and libraries and includes them in patching and vulnerability management.</t>
  </si>
  <si>
    <t>Organizations shall maintain an inventory of third-party applications and libraries and include them in patching and vulnerability management programs.</t>
  </si>
  <si>
    <t>Third-party components are a major breach vector, and unpatched dependencies of the Log4j kind go unnoticed when only operating systems and first-party software are tracked.</t>
  </si>
  <si>
    <t>Inventory third-party applications and libraries, map them to sources of vulnerability data, and bring them under the same patch SLAs. See Software Supply Chain Security.</t>
  </si>
  <si>
    <t>Third-party software is not inventoried or patched systematically.</t>
  </si>
  <si>
    <t>Third-party updates applied ad hoc when noticed.</t>
  </si>
  <si>
    <t>Some third-party software is tracked and patched but coverage is partial.</t>
  </si>
  <si>
    <t>Third-party applications and libraries are inventoried and included in the patch program.</t>
  </si>
  <si>
    <t>Third-party patch coverage and currency are measured, and unsupported components are flagged and replaced.</t>
  </si>
  <si>
    <t>ID.AM-02, PR.PS-01, ID.RA-01 (Strong, asserted)</t>
  </si>
  <si>
    <t>SI-2, CM-8, SA-22 (Strong, asserted)</t>
  </si>
  <si>
    <t>A.8.8, A.5.9, A.8.19 (Strong, asserted)</t>
  </si>
  <si>
    <t>CIS 2, CIS 7 (Strong, asserted)</t>
  </si>
  <si>
    <t>Software composition analysis and inventory tooling; illustrative: SBOM formats (e.g., CycloneDX, SPDX), open dependency scanners (e.g., OWASP Dependency-Check). Category, not a product choice. Illustrative, not endorsements.</t>
  </si>
  <si>
    <t>VPM-10</t>
  </si>
  <si>
    <t>Operating System Patch Baselines</t>
  </si>
  <si>
    <t>Establishes standardized patch baselines for supported operating systems, with documented, tracked handling of deviations.</t>
  </si>
  <si>
    <t>Standardized patch baselines shall be established for all supported operating systems, and deviations shall be documented, tracked, and addressed through governance.</t>
  </si>
  <si>
    <t>Without a baseline patch level, systems drift to inconsistent states and some fall far behind, becoming the weak host attackers find.</t>
  </si>
  <si>
    <t>Define approved patch baselines per operating system, measure hosts against them, and route deviations through governance for tracking and closure.</t>
  </si>
  <si>
    <t>No operating system patch baselines.</t>
  </si>
  <si>
    <t>Patch levels vary by host with no baseline.</t>
  </si>
  <si>
    <t>Baselines exist for some operating system families but deviations are not tracked.</t>
  </si>
  <si>
    <t>Standardized baselines exist for all supported operating systems with documented deviation handling.</t>
  </si>
  <si>
    <t>Baseline conformance is measured, drift is alerted, and baselines are updated as patches release.</t>
  </si>
  <si>
    <t>PR.PS-01, ID.RA-01 (Strong, asserted)</t>
  </si>
  <si>
    <t>SI-2, CM-2, CM-6 (Strong, asserted)</t>
  </si>
  <si>
    <t>CIS 4, CIS 7 (Strong, asserted)</t>
  </si>
  <si>
    <t>Configuration baseline and patch compliance tooling; illustrative: SCAP content, CIS Benchmarks, configuration management (e.g., Ansible). Category, not a product choice. Illustrative, not endorsements.</t>
  </si>
  <si>
    <t>VPM-11</t>
  </si>
  <si>
    <t>Patch Testing and Impact Analysis</t>
  </si>
  <si>
    <t>Tests patches in a controlled environment before production deployment to assess stability and operational impact.</t>
  </si>
  <si>
    <t>Patches shall be tested in a controlled environment prior to deployment to production systems to assess for potential impact on system stability and operations.</t>
  </si>
  <si>
    <t>Untested patches can break production as badly as the vulnerability they fix, causing outages and forcing risky rushed rollbacks.</t>
  </si>
  <si>
    <t>Stage patches in a representative test environment, validate function and stability, and record impact analysis before promoting to production.</t>
  </si>
  <si>
    <t>Patches go straight to production untested.</t>
  </si>
  <si>
    <t>Testing is occasional and informal.</t>
  </si>
  <si>
    <t>Some patches are tested but there is no consistent environment or criteria.</t>
  </si>
  <si>
    <t>Patches are tested in a controlled environment with impact analysis before deployment.</t>
  </si>
  <si>
    <t>Test coverage and patch-induced incidents are tracked, and the test process is refined over time.</t>
  </si>
  <si>
    <t>PR.PS-01, ID.RA-06 (Partial, asserted)</t>
  </si>
  <si>
    <t>SI-2, CM-3, CM-4 (Strong, asserted)</t>
  </si>
  <si>
    <t>A.8.8, A.8.31, A.8.32 (Partial, asserted)</t>
  </si>
  <si>
    <t>Staging and test-environment tooling; illustrative: representative pre-production environments, phased or ring-based rollout, snapshot and rollback. Category, not a product choice. Illustrative, not endorsements.</t>
  </si>
  <si>
    <t>VPM-12</t>
  </si>
  <si>
    <t>Vulnerability Intelligence Integration</t>
  </si>
  <si>
    <t>Integrates threat intelligence feeds and vulnerability databases such as NVD and CISA KEV into vulnerability management to support risk-based prioritization.</t>
  </si>
  <si>
    <t>Threat intelligence feeds and vulnerability databases (e.g., NVD, CISA KEV) shall be integrated into vulnerability management platforms to support risk-based prioritization.</t>
  </si>
  <si>
    <t>Severity scores alone do not reflect real-world exploitation, so without KEV and threat context teams patch the wrong things first and leave actively exploited flaws open.</t>
  </si>
  <si>
    <t>Feed NVD, CISA KEV, EPSS, and vendor advisories into the vulnerability platform and weight prioritization by known exploitation and exploit likelihood.</t>
  </si>
  <si>
    <t>No external vulnerability or threat intelligence used.</t>
  </si>
  <si>
    <t>Analysts check advisories manually and occasionally.</t>
  </si>
  <si>
    <t>Some feeds are consulted but not integrated into prioritization.</t>
  </si>
  <si>
    <t>Vulnerability databases and threat feeds are integrated and drive risk-based prioritization.</t>
  </si>
  <si>
    <t>Intelligence integration is tuned, feed value is measured, and prioritization logic is improved over time.</t>
  </si>
  <si>
    <t>ID.RA-02, ID.RA-03, ID.RA-05 (Strong, asserted)</t>
  </si>
  <si>
    <t>RA-5, PM-16, SI-5 (Strong, asserted)</t>
  </si>
  <si>
    <t>A.5.7, A.8.8 (Strong, asserted)</t>
  </si>
  <si>
    <t>Vulnerability intelligence sources and feed integration; illustrative: NVD, CISA KEV catalog, EPSS scoring, STIX/TAXII feeds. Category, not a product choice. Illustrative, not endorsements.</t>
  </si>
  <si>
    <t>VPM-13</t>
  </si>
  <si>
    <t>Out-of-Band Patch Handling</t>
  </si>
  <si>
    <t>Provides processes to rapidly deploy emergency or out-of-band patches for zero-days and actively exploited flaws, with fast validation and rollback.</t>
  </si>
  <si>
    <t>Processes shall exist to identify and deploy emergency or out-of-band patches for zero-day vulnerabilities or actively exploited flaws, with rapid validation and rollback options.</t>
  </si>
  <si>
    <t>When a zero-day is under active exploitation the normal patch cycle is too slow, and without an emergency path the organization stays exposed during the highest-risk window.</t>
  </si>
  <si>
    <t>Define an emergency patch trigger, an expedited approval and deployment path, rapid validation, and pre-planned rollback for critical out-of-band fixes.</t>
  </si>
  <si>
    <t>No emergency patch process; out-of-band fixes follow the normal cycle.</t>
  </si>
  <si>
    <t>Emergency patches handled heroically case by case.</t>
  </si>
  <si>
    <t>An informal fast path exists but lacks defined triggers and rollback.</t>
  </si>
  <si>
    <t>A defined out-of-band process covers triggering, expedited deployment, validation, and rollback.</t>
  </si>
  <si>
    <t>Emergency response time is measured against exploitation timelines and the process is drilled and improved.</t>
  </si>
  <si>
    <t>ID.RA-06, RS.MI-02 (Partial, asserted)</t>
  </si>
  <si>
    <t>SI-2, SI-5 (Strong, asserted)</t>
  </si>
  <si>
    <t>A.8.8, A.5.7 (Partial, asserted)</t>
  </si>
  <si>
    <t>Rapid deployment and rollback tooling; illustrative: emergency change procedures, configuration management (e.g., Ansible), snapshot and rollback. Category, not a product choice. Illustrative, not endorsements.</t>
  </si>
  <si>
    <t>VPM-14</t>
  </si>
  <si>
    <t>Configuration Vulnerability Coverage</t>
  </si>
  <si>
    <t>Extends vulnerability scanning to insecure configurations, missing hardening controls, and deviations from approved configuration baselines.</t>
  </si>
  <si>
    <t>Vulnerability scans shall include checks for insecure configurations, missing hardening controls, and deviations from approved configuration baselines.</t>
  </si>
  <si>
    <t>Many breaches exploit misconfiguration rather than missing patches, so a scanner that only checks CVEs misses weak settings, default credentials, and un-hardened services.</t>
  </si>
  <si>
    <t>Enable configuration and benchmark checks such as CIS Benchmarks and SCAP content in scanning, and report deviations from approved baselines alongside CVEs.</t>
  </si>
  <si>
    <t>Scans check for missing patches only, not configuration.</t>
  </si>
  <si>
    <t>Configuration issues found ad hoc, not through scanning.</t>
  </si>
  <si>
    <t>Some configuration checks run but do not cover baselines consistently.</t>
  </si>
  <si>
    <t>Scans include configuration and hardening checks against approved baselines.</t>
  </si>
  <si>
    <t>Configuration coverage and drift are measured and baselines are kept current.</t>
  </si>
  <si>
    <t>PR.PS-01, DE.CM-08, ID.RA-01 (Strong, asserted)</t>
  </si>
  <si>
    <t>CM-6, CM-7, RA-5 (Strong, asserted)</t>
  </si>
  <si>
    <t>Configuration and compliance scanning tooling; illustrative: CIS Benchmarks, SCAP content, OpenSCAP. Category, not a product choice. Illustrative, not endorsements.</t>
  </si>
  <si>
    <t>VPM-15</t>
  </si>
  <si>
    <t>Web Application Vulnerability Scanning</t>
  </si>
  <si>
    <t>Scans web applications with tools capable of finding application-layer flaws such as injection, authentication weaknesses, and insecure direct object references.</t>
  </si>
  <si>
    <t>Web applications shall be scanned using tools capable of identifying application-specific vulnerabilities such as injection flaws, authentication weaknesses, and insecure direct object references.</t>
  </si>
  <si>
    <t>Network scanners miss application logic and input-handling flaws, so without app-layer scanning, injection and access-control defects reach production and expose data.</t>
  </si>
  <si>
    <t>Run dynamic application security testing and related web scanning against applications, cover the OWASP class of flaws, and integrate scans into the delivery pipeline.</t>
  </si>
  <si>
    <t>No web application scanning.</t>
  </si>
  <si>
    <t>Occasional manual testing of some applications.</t>
  </si>
  <si>
    <t>Web scanning runs for some applications inconsistently.</t>
  </si>
  <si>
    <t>Web applications are scanned with app-aware tools covering injection, authentication, and access-control flaws.</t>
  </si>
  <si>
    <t>Web scan coverage and finding recurrence are measured, and scanning is tuned to the application portfolio.</t>
  </si>
  <si>
    <t>RA-5, SA-11 (Strong, asserted)</t>
  </si>
  <si>
    <t>A.8.8, A.8.29, A.8.25 (Strong, asserted)</t>
  </si>
  <si>
    <t>CIS 16, CIS 18 (Strong, asserted)</t>
  </si>
  <si>
    <t>Dynamic application security testing tooling; illustrative: open web scanners (e.g., OWASP ZAP), the OWASP Top 10 as coverage reference. Category, not a product choice. Illustrative, not endorsements.</t>
  </si>
  <si>
    <t>VPM-16</t>
  </si>
  <si>
    <t>Remediation Verification and Validation</t>
  </si>
  <si>
    <t>Performs post-remediation scans or validation checks to confirm that vulnerabilities have actually been mitigated or remediated.</t>
  </si>
  <si>
    <t>Post-remediation scans or validation checks shall be performed to confirm that vulnerabilities have been successfully mitigated or remediated.</t>
  </si>
  <si>
    <t>A closed ticket is not a fixed vulnerability, so without verification, failed or partial fixes are recorded as done and the exposure silently remains.</t>
  </si>
  <si>
    <t>Rescan or validate after remediation, require verification to close a finding, and reopen items that fail validation.</t>
  </si>
  <si>
    <t>Remediation is marked complete without verification.</t>
  </si>
  <si>
    <t>Some fixes are spot-checked informally.</t>
  </si>
  <si>
    <t>Verification happens for some findings but is not required to close them.</t>
  </si>
  <si>
    <t>Post-remediation scans or checks are required to confirm and close each fix.</t>
  </si>
  <si>
    <t>Verification pass rates and reopened findings are tracked and drive process improvement.</t>
  </si>
  <si>
    <t>ID.RA-06, DE.CM-08 (Strong, asserted)</t>
  </si>
  <si>
    <t>SI-2, RA-5, CA-7 (Strong, asserted)</t>
  </si>
  <si>
    <t>Remediation verification and rescan tooling; illustrative: targeted rescans, ticketing gates that require validated closure. Category, not a product choice. Illustrative, not endorsements.</t>
  </si>
  <si>
    <t>VPM-17</t>
  </si>
  <si>
    <t>Vulnerability Risk Register Integration</t>
  </si>
  <si>
    <t>Tracks high-risk vulnerabilities and unpatched systems in the organizational risk register with rationale, mitigation plans, and documented acceptance.</t>
  </si>
  <si>
    <t>High-risk vulnerabilities and unpatched systems shall be tracked in the organizational risk register with documented rationale, mitigation plans, and acceptance (if applicable).</t>
  </si>
  <si>
    <t>Vulnerabilities that cannot be quickly fixed fall out of sight, and without risk-register tracking there is no governance visibility, owner, or decision record for accepted risk.</t>
  </si>
  <si>
    <t>Escalate high-risk and unpatched items into the risk register with an owner, a mitigation plan, and formal acceptance where applicable, and review them on a cadence.</t>
  </si>
  <si>
    <t>Vulnerabilities are not reflected in any risk register.</t>
  </si>
  <si>
    <t>Notable risks are mentioned in emails or spreadsheets.</t>
  </si>
  <si>
    <t>Some vulnerabilities are logged as risks without consistent rationale or ownership.</t>
  </si>
  <si>
    <t>High-risk vulnerabilities and unpatched systems are tracked in the risk register with mitigation and acceptance.</t>
  </si>
  <si>
    <t>Register entries are reviewed on schedule, aging risks are escalated, and trends inform governance.</t>
  </si>
  <si>
    <t>GV.RM-01, ID.RA-05, ID.RA-06 (Strong, asserted)</t>
  </si>
  <si>
    <t>RA-3, RA-5, CA-5, PM-9 (Strong, asserted)</t>
  </si>
  <si>
    <t>A.8.8, Cl.6.1, Cl.8.2 (Partial, asserted)</t>
  </si>
  <si>
    <t>Risk register and GRC tooling; illustrative: POA&amp;M tracking, risk registers with owner and acceptance fields. Category, not a product choice. Illustrative, not endorsements.</t>
  </si>
  <si>
    <t>VPM-18</t>
  </si>
  <si>
    <t>Reporting and Metrics for Vulnerability Management</t>
  </si>
  <si>
    <t>Defines and reports key vulnerability management metrics including mean time to remediate, patch compliance rates, and vulnerability recurrence trends.</t>
  </si>
  <si>
    <t>Organizations shall define and report on key vulnerability management metrics, including mean time to remediate (MTTR), patch compliance rates, and vulnerability recurrence trends.</t>
  </si>
  <si>
    <t>Without metrics, leadership cannot tell whether the program is improving or falling behind, so blind spots and slipping SLAs go unnoticed and unfunded.</t>
  </si>
  <si>
    <t>Instrument the program for mean time to remediate, SLA and patch compliance, coverage, and recurrence, and report to owners and leadership on a cadence.</t>
  </si>
  <si>
    <t>No vulnerability management metrics are produced.</t>
  </si>
  <si>
    <t>Ad hoc counts pulled on request.</t>
  </si>
  <si>
    <t>Some metrics are reported but definitions and cadence vary.</t>
  </si>
  <si>
    <t>Defined metrics including mean time to remediate, patch compliance, and recurrence are reported on a set cadence.</t>
  </si>
  <si>
    <t>Metrics drive targets and accountability, and trends steer program investment and improvement.</t>
  </si>
  <si>
    <t>GV.OV-02, ID.RA-06, DE.CM-08 (Partial, asserted)</t>
  </si>
  <si>
    <t>RA-5, PM-6, CA-7 (Partial, asserted)</t>
  </si>
  <si>
    <t>A.8.8, Cl.9.1 (Partial, asserted)</t>
  </si>
  <si>
    <t>Vulnerability metrics and reporting tooling; illustrative: MTTR and SLA dashboards, patch-compliance reporting, BI and visualization tools. Category, not a product choice. Illustrative, not endorsements.</t>
  </si>
  <si>
    <t>VPM-19</t>
  </si>
  <si>
    <t>Vulnerability Disclosure and Intake Management</t>
  </si>
  <si>
    <t>Provides a process to securely receive and evaluate vulnerability disclosures from external researchers, vendors, or partners, with defined triage and response.</t>
  </si>
  <si>
    <t>A process shall exist for securely receiving and evaluating vulnerability disclosures from external researchers, vendors, or partners, including defined triage and response procedures.</t>
  </si>
  <si>
    <t>Without an intake channel, external finders have nowhere to report and either go public or get ignored, so genuine flaws are missed and goodwill is lost.</t>
  </si>
  <si>
    <t>Publish a disclosure policy and secure intake channel such as security.txt with a reporting address or platform, define triage SLAs, and coordinate response with finders.</t>
  </si>
  <si>
    <t>No way for outsiders to report vulnerabilities.</t>
  </si>
  <si>
    <t>Reports arrive through general contacts and are handled ad hoc.</t>
  </si>
  <si>
    <t>An intake channel exists but triage and response are inconsistent.</t>
  </si>
  <si>
    <t>A published disclosure process defines secure intake, triage, and response procedures.</t>
  </si>
  <si>
    <t>Intake performance is measured, response times are tracked, and the program is refined and communicated.</t>
  </si>
  <si>
    <t>ID.RA-08 (Strong, asserted)</t>
  </si>
  <si>
    <t>RA-5, SI-5, PM-15 (Partial, asserted)</t>
  </si>
  <si>
    <t>A.5.6, A.8.8 (Partial, asserted)</t>
  </si>
  <si>
    <t>Vulnerability disclosure and intake tooling; illustrative: security.txt (RFC 9116), a published disclosure policy, coordinated-disclosure intake channels. Category, not a product choice. Illustrative, not endorsements.</t>
  </si>
  <si>
    <t>VPM-20</t>
  </si>
  <si>
    <t>Container and Image Vulnerability Scanning</t>
  </si>
  <si>
    <t>Scans all container images and infrastructure-as-code artifacts for vulnerabilities before deployment and recurrently through their lifecycle.</t>
  </si>
  <si>
    <t>All container images and infrastructure-as-code artifacts shall be scanned for vulnerabilities before deployment and on a recurring basis throughout their lifecycle.</t>
  </si>
  <si>
    <t>Containers bake in vulnerable base images and libraries that host scanning misses, so an unscanned image ships known flaws to every instance it spawns.</t>
  </si>
  <si>
    <t>Integrate image and infrastructure-as-code scanning into build pipelines and registries, block on critical findings, and rescan running images as new vulnerabilities are disclosed. See DevSecOps and CI/CD Security.</t>
  </si>
  <si>
    <t>Container images and infrastructure-as-code are not scanned.</t>
  </si>
  <si>
    <t>Images scanned occasionally and manually.</t>
  </si>
  <si>
    <t>Some pipelines scan images but coverage and gating are inconsistent.</t>
  </si>
  <si>
    <t>Images and infrastructure-as-code are scanned before deployment and recurrently, with gating on critical findings.</t>
  </si>
  <si>
    <t>Image scan coverage, drift, and time-to-remediate are measured and improved over time.</t>
  </si>
  <si>
    <t>ID.RA-01, DE.CM-08, PR.PS-01 (Partial, asserted)</t>
  </si>
  <si>
    <t>RA-5, SI-2, SA-11 (Strong, asserted)</t>
  </si>
  <si>
    <t>A.8.8, A.8.28, A.8.29 (Partial, asserted)</t>
  </si>
  <si>
    <t>CIS 7, CIS 16 (Strong, asserted)</t>
  </si>
  <si>
    <t>Container and infrastructure-as-code scanning tooling; illustrative: open image scanners (e.g., Trivy, Grype), IaC misconfiguration scanners, registry scanning. Category, not a product choice. Illustrative, not endorsements.</t>
  </si>
  <si>
    <t>VPM-21</t>
  </si>
  <si>
    <t>Patch Management for Offline and Isolated Systems</t>
  </si>
  <si>
    <t>Establishes special procedures to patch air-gapped, offline, or isolated systems, including validation protocols and manual application tracking.</t>
  </si>
  <si>
    <t>Special procedures shall be established to manage and apply patches to air-gapped, offline, or isolated systems, including validation protocols and manual application tracking.</t>
  </si>
  <si>
    <t>Isolated systems are often the most critical yet the hardest to patch, and without a defined offline process they stall at old, vulnerable versions indefinitely.</t>
  </si>
  <si>
    <t>Define a controlled offline patch workflow with vetted media, integrity validation, manual application logging, and reconciliation back to inventory.</t>
  </si>
  <si>
    <t>Offline and isolated systems are not patched.</t>
  </si>
  <si>
    <t>Patched manually and irregularly with no record.</t>
  </si>
  <si>
    <t>A manual process exists for some isolated systems but tracking is incomplete.</t>
  </si>
  <si>
    <t>A defined offline patch procedure covers validation, controlled media, and manual application tracking.</t>
  </si>
  <si>
    <t>Offline patch currency is measured, lag is escalated, and procedures are periodically reviewed.</t>
  </si>
  <si>
    <t>PR.PS-01, ID.RA-01 (Partial, asserted)</t>
  </si>
  <si>
    <t>SI-2, CM-3 (Partial, asserted)</t>
  </si>
  <si>
    <t>A.8.8, A.8.19 (Partial, asserted)</t>
  </si>
  <si>
    <t>Offline and air-gapped patching tooling; illustrative: integrity-verified update media, offline update mirrors, manual application logs. Category, not a product choice. Illustrative, not endorsements.</t>
  </si>
  <si>
    <t>VPM-22</t>
  </si>
  <si>
    <t>Coordination with Change Management</t>
  </si>
  <si>
    <t>Integrates patch and remediation activities with change management to ensure proper scheduling, rollback planning, and impact evaluation.</t>
  </si>
  <si>
    <t>Patch and vulnerability remediation activities shall be integrated with the organization’s change management processes to ensure proper scheduling, rollback planning, and impact evaluation.</t>
  </si>
  <si>
    <t>Patches applied outside change control cause unplanned outages and conflicts, and without coordination, remediation and operations collide and rollback is improvised.</t>
  </si>
  <si>
    <t>Route patch and remediation changes through the change process with scheduling, impact assessment, approvals, and rollback plans, while preserving an emergency path for critical fixes.</t>
  </si>
  <si>
    <t>Patching bypasses change management entirely.</t>
  </si>
  <si>
    <t>Some patches are logged as changes inconsistently.</t>
  </si>
  <si>
    <t>Major patches follow change control but routine ones often do not.</t>
  </si>
  <si>
    <t>Patch and remediation activities are integrated with change management including rollback and impact review.</t>
  </si>
  <si>
    <t>Change-related patch conflicts and failed changes are measured and the integration is refined.</t>
  </si>
  <si>
    <t>CM-3, CM-4, SI-2 (Strong, asserted)</t>
  </si>
  <si>
    <t>A.8.32, A.8.8 (Strong, asserted)</t>
  </si>
  <si>
    <t>CIS 4, CIS 7 (Weak, asserted)</t>
  </si>
  <si>
    <t>Change management and scheduling tooling; illustrative: change advisory workflows, maintenance-window scheduling, rollback planning. Category, not a product choice. Illustrative, not endorsements.</t>
  </si>
  <si>
    <t>VPM-23</t>
  </si>
  <si>
    <t>Vulnerability Exposure Analysis and Attack Path Modeling</t>
  </si>
  <si>
    <t>Incorporates attack path analysis or exploit chain modeling into vulnerability management to understand how an adversary could move through the environment.</t>
  </si>
  <si>
    <t>Vulnerability management processes shall incorporate attack path analysis or exploit chain modeling to better understand potential adversary movement through the environment.</t>
  </si>
  <si>
    <t>A list of isolated CVE scores hides the chains that matter, so a low-rated flaw that unlocks a critical path gets deprioritized and then exploited.</t>
  </si>
  <si>
    <t>Model attack paths and exploit chains across the environment, combine vulnerability, exposure, and reachability data, and prioritize the flaws that break real paths.</t>
  </si>
  <si>
    <t>Vulnerabilities are assessed in isolation with no path analysis.</t>
  </si>
  <si>
    <t>Attack paths considered informally during major findings.</t>
  </si>
  <si>
    <t>Some manual attack-path analysis for critical systems.</t>
  </si>
  <si>
    <t>Attack path or exploit-chain modeling is a defined input to prioritization.</t>
  </si>
  <si>
    <t>Path models are kept current, validated against testing, and refined as the environment changes.</t>
  </si>
  <si>
    <t>ID.RA-04, ID.RA-05, DE.CM-08 (Partial, asserted)</t>
  </si>
  <si>
    <t>RA-3, RA-5, CA-8 (Partial, asserted)</t>
  </si>
  <si>
    <t>A.8.8, A.5.7 (Weak, asserted)</t>
  </si>
  <si>
    <t>CIS 7, CIS 18 (Partial, asserted)</t>
  </si>
  <si>
    <t>Attack path and exploit-chain modeling tooling; illustrative: MITRE ATT&amp;CK for technique mapping, open attack-graph and BloodHound-style path analysis. Category, not a product choice. Illustrative, not endorsements.</t>
  </si>
  <si>
    <t>API Security &amp; Secure Coding Practices (API)</t>
  </si>
  <si>
    <t>API-01</t>
  </si>
  <si>
    <t>API Inventory and Discovery</t>
  </si>
  <si>
    <t>Requires an accurate, continuously updated inventory of all APIs, internal, external, and third-party, documenting endpoints, functions, protocols, and exposure level.</t>
  </si>
  <si>
    <t>Organizations shall maintain an accurate, continuously updated inventory of all APIs (internal, external, and third-party), including documentation of endpoints, functions, protocols, and exposure level.</t>
  </si>
  <si>
    <t>Undocumented and forgotten APIs (shadow and zombie endpoints) are attacked because no one is watching them; you cannot secure, patch, or retire what you do not know exists.</t>
  </si>
  <si>
    <t>Discover APIs continuously from gateways, traffic, and code repositories; record endpoints, methods, protocols, data sensitivity, and exposure in a maintained catalog; reconcile against deployed services. See Asset Inventory and Classification (CAT).</t>
  </si>
  <si>
    <t>No API inventory exists.</t>
  </si>
  <si>
    <t>APIs listed manually and occasionally in a spreadsheet.</t>
  </si>
  <si>
    <t>Some APIs are catalogued but discovery is not continuous or complete.</t>
  </si>
  <si>
    <t>A continuously updated inventory covers internal, external, and third-party APIs with exposure documented.</t>
  </si>
  <si>
    <t>Inventory completeness is measured against discovered traffic and drift is tracked and closed on a cadence.</t>
  </si>
  <si>
    <t>ID.AM-01, ID.AM-02 (Strong, asserted)</t>
  </si>
  <si>
    <t>CM-8, PM-5, SA-4 (Partial, asserted)</t>
  </si>
  <si>
    <t>A.8.9, A.5.9 (Partial, asserted)</t>
  </si>
  <si>
    <t>CIS 1, CIS 2 (Partial, asserted)</t>
  </si>
  <si>
    <t>API discovery and inventory tooling; illustrative: gateway and traffic-based discovery, OpenAPI catalogs, code repository scanning for route definitions. Category, not a product choice. Illustrative, not endorsements.</t>
  </si>
  <si>
    <t>API-02</t>
  </si>
  <si>
    <t>API Authentication Enforcement</t>
  </si>
  <si>
    <t>Requires all APIs to enforce authentication using strong, standards-based methods, with no unauthenticated endpoints for sensitive or transactional functions.</t>
  </si>
  <si>
    <t>All APIs shall enforce authentication using strong, standards-based methods (e.g., OAuth 2.0, JWT), with no unauthenticated endpoints permitted for sensitive or transactional functions.</t>
  </si>
  <si>
    <t>Unauthenticated or weakly authenticated endpoints let anyone call sensitive functions; broken authentication is a leading cause of API data breaches and account takeover.</t>
  </si>
  <si>
    <t>Enforce standards-based authentication (OAuth 2.0, OIDC, signed JWT) at the API layer; deny by default; prohibit anonymous access to sensitive or transactional endpoints; validate tokens on every request. See Single Sign-On (SSO).</t>
  </si>
  <si>
    <t>APIs accept requests without authentication.</t>
  </si>
  <si>
    <t>Authentication applied to some endpoints inconsistently.</t>
  </si>
  <si>
    <t>Most APIs authenticate but methods and coverage vary.</t>
  </si>
  <si>
    <t>Strong standards-based authentication is enforced on all APIs with no unauthenticated sensitive endpoints.</t>
  </si>
  <si>
    <t>Authentication coverage and failures are monitored and gaps are remediated on a cadence.</t>
  </si>
  <si>
    <t>PR.AA-01, PR.AA-02, PR.AA-03 (Strong, asserted)</t>
  </si>
  <si>
    <t>IA-2, IA-5, IA-8 (Strong, asserted)</t>
  </si>
  <si>
    <t>A.5.16, A.8.5 (Strong, asserted)</t>
  </si>
  <si>
    <t>API authentication frameworks and identity providers; illustrative: OAuth 2.0, OpenID Connect, signed JWT with an identity provider. Category, not a product choice. Illustrative, not endorsements.</t>
  </si>
  <si>
    <t>API-03</t>
  </si>
  <si>
    <t>API Authorization and Access Scoping</t>
  </si>
  <si>
    <t>Governs API access through granular authorization controls and scope limits that enforce least privilege at the method and resource level.</t>
  </si>
  <si>
    <t>Access to APIs shall be governed by granular authorization controls (e.g., RBAC, ABAC) and scope limitations that enforce least privilege at the method and resource level.</t>
  </si>
  <si>
    <t>Without fine-grained authorization, an authenticated caller can reach methods and records beyond its role; excessive scope turns any valid token into broad access.</t>
  </si>
  <si>
    <t>Enforce authorization on every request using RBAC or ABAC and scoped tokens tied to method and resource; deny by default; separate authentication from authorization decisions. See Identity and Privileged Access (PAM).</t>
  </si>
  <si>
    <t>Any authenticated caller can access any function.</t>
  </si>
  <si>
    <t>Authorization checks applied ad hoc in some handlers.</t>
  </si>
  <si>
    <t>Role or scope checks exist but are inconsistent across endpoints.</t>
  </si>
  <si>
    <t>Granular least-privilege authorization is enforced at method and resource level across APIs.</t>
  </si>
  <si>
    <t>Authorization coverage and scope right-sizing are reviewed and tightened on a cadence.</t>
  </si>
  <si>
    <t>AC-3, AC-6, AC-4 (Strong, asserted)</t>
  </si>
  <si>
    <t>A.5.15, A.8.3, A.8.18 (Strong, asserted)</t>
  </si>
  <si>
    <t>CIS 6, CIS 3 (Partial, asserted)</t>
  </si>
  <si>
    <t>Authorization engines and policy tooling; illustrative: scoped OAuth 2.0 tokens, policy engines (e.g., OPA), attribute-based access control frameworks. Category, not a product choice. Illustrative, not endorsements.</t>
  </si>
  <si>
    <t>API-04</t>
  </si>
  <si>
    <t>Input Validation and Output Encoding</t>
  </si>
  <si>
    <t>Requires strict input validation and output encoding on all APIs to prevent injection and data exposure vulnerabilities.</t>
  </si>
  <si>
    <t>All APIs shall perform strict input validation (including type, format, length, and encoding) and encode outputs to prevent injection and data exposure vulnerabilities.</t>
  </si>
  <si>
    <t>Unvalidated input enables injection (SQL, command, NoSQL) and malformed data attacks; unencoded output leaks data or executes in downstream contexts.</t>
  </si>
  <si>
    <t>Validate every input for type, format, length, range, and encoding against an allowlist; reject or sanitize on failure; encode output to the consuming context; use parameterized queries. See Secure Software Development (SSD).</t>
  </si>
  <si>
    <t>No systematic input validation or output encoding.</t>
  </si>
  <si>
    <t>Validation applied on some fields where problems were found.</t>
  </si>
  <si>
    <t>Validation and encoding exist but coverage is inconsistent.</t>
  </si>
  <si>
    <t>Strict allowlist validation and context-aware output encoding are standard across APIs.</t>
  </si>
  <si>
    <t>Validation gaps and injection findings are tracked and drive improvement on a cadence.</t>
  </si>
  <si>
    <t>PR.PS-01, PR.DS-02 (Partial, asserted)</t>
  </si>
  <si>
    <t>SI-10, SI-15, SC-18 (Strong, asserted)</t>
  </si>
  <si>
    <t>A.8.26, A.8.28 (Strong, asserted)</t>
  </si>
  <si>
    <t>Input validation libraries and encoding frameworks; illustrative: OWASP validation and encoding guidance, parameterized query libraries, schema validators. Category, not a product choice. Illustrative, not endorsements.</t>
  </si>
  <si>
    <t>API-05</t>
  </si>
  <si>
    <t>Rate Limiting and Throttling</t>
  </si>
  <si>
    <t>Requires APIs to implement rate limiting and throttling to mitigate brute force, enumeration, and denial-of-service attempts.</t>
  </si>
  <si>
    <t>APIs shall implement rate limiting and throttling mechanisms to mitigate brute force, enumeration, or denial-of-service attempts.</t>
  </si>
  <si>
    <t>Without rate limits, attackers brute-force credentials, enumerate identifiers, and exhaust resources; a single abusive client can degrade or take down the service.</t>
  </si>
  <si>
    <t>Apply per-client and per-endpoint rate limits and throttling at the gateway or service, with quotas tuned to normal use, backoff responses, and alerting on limit breaches. See Secure API Gateways and Proxies (API-06).</t>
  </si>
  <si>
    <t>No rate limiting or throttling.</t>
  </si>
  <si>
    <t>Limits applied to a few endpoints after an incident.</t>
  </si>
  <si>
    <t>Rate limiting exists but thresholds and coverage are inconsistent.</t>
  </si>
  <si>
    <t>Per-client and per-endpoint limits are standard and tuned to normal usage.</t>
  </si>
  <si>
    <t>Limit breaches and abuse patterns are monitored and thresholds are refined on a cadence.</t>
  </si>
  <si>
    <t>PR.IR-01, DE.CM-01 (Partial, asserted)</t>
  </si>
  <si>
    <t>SC-5, SC-7(15) (Strong, asserted)</t>
  </si>
  <si>
    <t>A.8.6, A.8.20 (Partial, asserted)</t>
  </si>
  <si>
    <t>Rate limiting and throttling mechanisms; illustrative: API gateway rate policies, reverse-proxy request limiting, token-bucket libraries. Category, not a product choice. Illustrative, not endorsements.</t>
  </si>
  <si>
    <t>API-06</t>
  </si>
  <si>
    <t>Secure API Gateways and Proxies</t>
  </si>
  <si>
    <t>Requires externally exposed APIs to route through a gateway or reverse proxy that enforces security policy, monitors traffic, and provides centralized logging.</t>
  </si>
  <si>
    <t>All externally exposed APIs shall route through an API gateway or reverse proxy that enforces security policies, monitors traffic, and provides centralized logging.</t>
  </si>
  <si>
    <t>APIs exposed directly lack a consistent enforcement point; policy, monitoring, and logging are applied unevenly and gaps go unnoticed until exploited.</t>
  </si>
  <si>
    <t>Front external APIs with a gateway or reverse proxy enforcing authentication, rate limits, schema and TLS policy, and centralized logging; block direct backend exposure at the network layer. See Logging and Monitoring of API Calls (API-13).</t>
  </si>
  <si>
    <t>External APIs are exposed directly with no gateway.</t>
  </si>
  <si>
    <t>Some APIs sit behind a proxy without consistent policy.</t>
  </si>
  <si>
    <t>A gateway is used but coverage and enforced policies vary.</t>
  </si>
  <si>
    <t>All external APIs route through a gateway enforcing security policy and centralized logging.</t>
  </si>
  <si>
    <t>Gateway coverage and policy effectiveness are measured and improved on a cadence.</t>
  </si>
  <si>
    <t>PR.IR-01, DE.CM-01, PR.AA-05 (Partial, asserted)</t>
  </si>
  <si>
    <t>SC-7, AC-4, AU-2 (Strong, asserted)</t>
  </si>
  <si>
    <t>A.8.20, A.8.22, A.8.15 (Strong, asserted)</t>
  </si>
  <si>
    <t>CIS 13, CIS 12 (Partial, asserted)</t>
  </si>
  <si>
    <t>API gateways and reverse proxies; illustrative: open-source API gateways, reverse proxies (e.g., NGINX, Envoy), gateway policy plugins. Category, not a product choice. Illustrative, not endorsements.</t>
  </si>
  <si>
    <t>API-07</t>
  </si>
  <si>
    <t>Versioning and Deprecation Strategy</t>
  </si>
  <si>
    <t>Requires explicit management of API versioning with a defined process for deprecation, retirement, and consumer notification.</t>
  </si>
  <si>
    <t>API versioning shall be explicitly managed, with a defined process for deprecation, retirement, and notification to prevent the use of unsupported or vulnerable interfaces.</t>
  </si>
  <si>
    <t>Unmanaged versions leave old, vulnerable interfaces live indefinitely; consumers keep calling deprecated endpoints and unsupported versions become an unpatched attack surface.</t>
  </si>
  <si>
    <t>Version APIs explicitly, publish a deprecation and retirement policy with timelines, notify consumers, and decommission end-of-life versions; track version usage to confirm retirement. See API Lifecycle Security Governance (API-22).</t>
  </si>
  <si>
    <t>Versions are not tracked and old interfaces stay live.</t>
  </si>
  <si>
    <t>Versioning handled case by case without a policy.</t>
  </si>
  <si>
    <t>Versioning exists but deprecation and retirement are inconsistent.</t>
  </si>
  <si>
    <t>Explicit versioning with a defined deprecation, notification, and retirement process is standard.</t>
  </si>
  <si>
    <t>Version usage and retirement completion are monitored and the process is refined on a cadence.</t>
  </si>
  <si>
    <t>ID.AM-08, PR.PS-02 (Partial, asserted)</t>
  </si>
  <si>
    <t>CM-3, CM-8, SA-22 (Partial, asserted)</t>
  </si>
  <si>
    <t>A.8.9, A.8.19, A.8.32 (Partial, asserted)</t>
  </si>
  <si>
    <t>API versioning and lifecycle management; illustrative: semantic versioning, gateway version routing, API portal deprecation notices. Category, not a product choice. Illustrative, not endorsements.</t>
  </si>
  <si>
    <t>API-08</t>
  </si>
  <si>
    <t>TLS Enforcement for All API Communications</t>
  </si>
  <si>
    <t>Requires all API traffic, internal and external, to be encrypted with TLS using current approved cipher suites, and certificate pinning where applicable.</t>
  </si>
  <si>
    <t>All API traffic, internal and external, shall be encrypted using Transport Layer Security (TLS) with current, approved cipher suites and certificate pinning where applicable.</t>
  </si>
  <si>
    <t>Unencrypted or weakly encrypted API traffic exposes credentials, tokens, and data to interception and tampering on the wire, including on internal networks assumed to be trusted.</t>
  </si>
  <si>
    <t>Enforce TLS for all API traffic with approved protocol versions and cipher suites; disable legacy versions; validate certificates and apply pinning where feasible; redirect or reject plaintext. See Encryption and Key Management (EKM).</t>
  </si>
  <si>
    <t>API traffic is sent in plaintext or with legacy TLS.</t>
  </si>
  <si>
    <t>TLS applied to external endpoints but not internal traffic.</t>
  </si>
  <si>
    <t>TLS is broadly used but cipher and version policy is inconsistent.</t>
  </si>
  <si>
    <t>Approved TLS is enforced for all internal and external API traffic with legacy protocols disabled.</t>
  </si>
  <si>
    <t>TLS configuration and certificate posture are scanned and remediated on a cadence.</t>
  </si>
  <si>
    <t>PR.DS-02, PR.DS-01 (Strong, asserted)</t>
  </si>
  <si>
    <t>SC-8, SC-13, SC-23 (Strong, asserted)</t>
  </si>
  <si>
    <t>TLS termination and certificate management; illustrative: TLS 1.2/1.3 libraries, automated certificate authorities (e.g., ACME/Let's Encrypt), configuration scanners. Category, not a product choice. Illustrative, not endorsements.</t>
  </si>
  <si>
    <t>API-09</t>
  </si>
  <si>
    <t>Schema Validation and Contract Enforcement</t>
  </si>
  <si>
    <t>Requires API requests and responses to conform to defined schemas, with automated validation enforcing adherence to data contracts.</t>
  </si>
  <si>
    <t>API requests and responses shall conform to defined schemas (e.g., OpenAPI/Swagger), with automated validation in place to enforce adherence to data contracts.</t>
  </si>
  <si>
    <t>Without contract enforcement, malformed or unexpected payloads reach business logic, mass-assignment and excessive-data-exposure flaws slip through, and consumers break silently on drift.</t>
  </si>
  <si>
    <t>Define request and response schemas (OpenAPI/JSON Schema), validate both directions automatically at the gateway or service, reject non-conforming payloads, and version the contract. See Input Validation and Output Encoding (API-04).</t>
  </si>
  <si>
    <t>No schema definitions or validation.</t>
  </si>
  <si>
    <t>Schemas exist for some APIs but are not enforced.</t>
  </si>
  <si>
    <t>Schema validation applied inconsistently across endpoints.</t>
  </si>
  <si>
    <t>Request and response schema validation is automated and enforced across APIs.</t>
  </si>
  <si>
    <t>Schema conformance and drift are monitored and contracts are improved on a cadence.</t>
  </si>
  <si>
    <t>SI-10, SA-15, SC-8 (Partial, asserted)</t>
  </si>
  <si>
    <t>Schema definition and contract validation; illustrative: OpenAPI/Swagger, JSON Schema, gateway request/response validation. Category, not a product choice. Illustrative, not endorsements.</t>
  </si>
  <si>
    <t>API-10</t>
  </si>
  <si>
    <t>Broken Object and Function Level Authorization Testing</t>
  </si>
  <si>
    <t>Requires API security testing to evaluate object-level and function-level access controls to prevent unauthorized data access or privilege escalation.</t>
  </si>
  <si>
    <t>API security testing shall include evaluation of object-level and function-level access controls to prevent unauthorized data access or privilege escalation.</t>
  </si>
  <si>
    <t>Broken object-level (BOLA/IDOR) and function-level authorization are the top API vulnerabilities; without targeted testing, a caller reaches other users' records or admin functions and it is not caught before release.</t>
  </si>
  <si>
    <t>Test authorization with abuse cases that swap object identifiers and call privileged functions as lower-privileged users; automate these checks and gate release on them. See Broken Authorization testing within CI/CD (API-14).</t>
  </si>
  <si>
    <t>Authorization is not tested.</t>
  </si>
  <si>
    <t>Occasional manual checks after a reported issue.</t>
  </si>
  <si>
    <t>Some authorization testing without consistent coverage.</t>
  </si>
  <si>
    <t>Object-level and function-level authorization testing is standard and gates release.</t>
  </si>
  <si>
    <t>Authorization test coverage and findings are measured and drive remediation on a cadence.</t>
  </si>
  <si>
    <t>ID.RA-01, PR.AA-05 (Partial, asserted)</t>
  </si>
  <si>
    <t>CA-8, SA-11, AC-3, AC-6 (Strong, asserted)</t>
  </si>
  <si>
    <t>A.8.29, A.8.3 (Strong, asserted)</t>
  </si>
  <si>
    <t>CIS 16, CIS 18 (Partial, asserted)</t>
  </si>
  <si>
    <t>API authorization and security testing tooling; illustrative: DAST for APIs, BOLA/IDOR test harnesses, OWASP testing guidance. Category, not a product choice. Illustrative, not endorsements.</t>
  </si>
  <si>
    <t>API-11</t>
  </si>
  <si>
    <t>Secure Coding Standards for APIs</t>
  </si>
  <si>
    <t>Requires developers to follow secure coding standards specific to API development, covering stateless design, idempotency, and secure error handling.</t>
  </si>
  <si>
    <t>Developers shall adhere to secure coding standards specific to API development, including guidance on stateless design, idempotency, and secure error handling.</t>
  </si>
  <si>
    <t>Without API-specific secure coding guidance, teams reintroduce known API flaws (unsafe state handling, non-idempotent operations, verbose errors) inconsistently across services.</t>
  </si>
  <si>
    <t>Adopt API secure coding standards aligned to OWASP API guidance; cover stateless design, idempotency, and safe error handling; enforce through review checklists and linters. See Secure Software Development (SSD).</t>
  </si>
  <si>
    <t>No API-specific secure coding standards.</t>
  </si>
  <si>
    <t>Individual developers apply their own practices.</t>
  </si>
  <si>
    <t>Standards exist for some teams without consistent enforcement.</t>
  </si>
  <si>
    <t>API secure coding standards are documented and enforced in review and tooling.</t>
  </si>
  <si>
    <t>Standard adherence and recurring defects are measured and feed back into the guidance.</t>
  </si>
  <si>
    <t>PR.PS-01, PR.PS-06 (Partial, asserted)</t>
  </si>
  <si>
    <t>SA-8, SA-15, SA-11 (Strong, asserted)</t>
  </si>
  <si>
    <t>A.8.25, A.8.28 (Strong, asserted)</t>
  </si>
  <si>
    <t>Secure coding standards and enforcement; illustrative: OWASP API Security guidance, language secure coding standards, linters in the pipeline. Category, not a product choice. Illustrative, not endorsements.</t>
  </si>
  <si>
    <t>API-12</t>
  </si>
  <si>
    <t>Secure Session and Token Management</t>
  </si>
  <si>
    <t>Requires session tokens and authentication artifacts in API communications to be securely generated, stored, transmitted, and expired per defined lifespans and revocation procedures.</t>
  </si>
  <si>
    <t>Session tokens and authentication artifacts used in API communications shall be securely generated, stored, transmitted, and expired in accordance with defined lifespans and revocation procedures.</t>
  </si>
  <si>
    <t>Weak, long-lived, or leaked tokens enable session hijacking and replay; without revocation, a stolen token grants access until it happens to expire.</t>
  </si>
  <si>
    <t>Generate tokens with strong entropy, transmit only over TLS, store securely, set short lifespans with refresh, and support revocation and rotation; validate signature and expiry on use. See Credential and Secrets Management (CSM).</t>
  </si>
  <si>
    <t>Tokens are weak, long-lived, or non-revocable.</t>
  </si>
  <si>
    <t>Some token hygiene applied inconsistently.</t>
  </si>
  <si>
    <t>Token generation and expiry exist but revocation is incomplete.</t>
  </si>
  <si>
    <t>Tokens are strongly generated, short-lived, protected, and revocable by standard.</t>
  </si>
  <si>
    <t>Token lifetime, reuse, and revocation are monitored and tuned on a cadence.</t>
  </si>
  <si>
    <t>PR.AA-01, PR.AA-03, PR.AA-04 (Strong, asserted)</t>
  </si>
  <si>
    <t>IA-5, SC-23, AC-12 (Strong, asserted)</t>
  </si>
  <si>
    <t>A.5.17, A.8.5 (Strong, asserted)</t>
  </si>
  <si>
    <t>Token and session management; illustrative: OAuth 2.0 short-lived and refresh tokens, signed JWT with rotation, token revocation endpoints. Category, not a product choice. Illustrative, not endorsements.</t>
  </si>
  <si>
    <t>API-13</t>
  </si>
  <si>
    <t>Logging and Monitoring of API Calls</t>
  </si>
  <si>
    <t>Requires API interactions to be logged in a tamper-resistant manner, capturing metadata such as source IP, method, parameters, and response code for anomaly detection.</t>
  </si>
  <si>
    <t>API interactions shall be logged in a tamper-resistant manner, capturing metadata such as source IP, method invoked, parameters used, and response code for anomaly detection.</t>
  </si>
  <si>
    <t>Without complete, protected API logs, attacks and abuse are invisible and unprovable; there is no trail to detect anomalies, investigate incidents, or attribute actions.</t>
  </si>
  <si>
    <t>Log API calls with source, identity, method, key parameters, and response code to tamper-resistant, time-synchronized storage; feed logs to monitoring and anomaly detection; avoid logging secrets. See Logging, Monitoring, and Detection domain.</t>
  </si>
  <si>
    <t>API calls are not logged.</t>
  </si>
  <si>
    <t>Some logging exists but is incomplete and mutable.</t>
  </si>
  <si>
    <t>Logging covers many APIs without consistent fields or protection.</t>
  </si>
  <si>
    <t>Tamper-resistant API logging with defined metadata feeds monitoring across APIs.</t>
  </si>
  <si>
    <t>Log coverage and detection efficacy are measured and improved on a cadence.</t>
  </si>
  <si>
    <t>DE.CM-01, DE.AE-02, PR.PS-04 (Strong, asserted)</t>
  </si>
  <si>
    <t>AU-2, AU-3, AU-6, AU-9 (Strong, asserted)</t>
  </si>
  <si>
    <t>API logging and monitoring; illustrative: centralized log pipelines, SIEM ingestion, gateway access logs with integrity protection. Category, not a product choice. Illustrative, not endorsements.</t>
  </si>
  <si>
    <t>API-14</t>
  </si>
  <si>
    <t>API Security Testing in CI/CD</t>
  </si>
  <si>
    <t>Requires security testing tools such as fuzzers, API scanners, and SAST/DAST integrations to run in the CI/CD pipeline to catch vulnerabilities before deployment.</t>
  </si>
  <si>
    <t>Security testing tools (e.g., fuzzers, API scanners, SAST/DAST integrations) shall be incorporated into the CI/CD pipeline to detect vulnerabilities before APIs are deployed.</t>
  </si>
  <si>
    <t>Without automated testing in the pipeline, vulnerable APIs ship to production and are found by attackers or costly manual review instead of at build time.</t>
  </si>
  <si>
    <t>Integrate SAST, DAST, and API fuzzing/scanning into CI/CD, run on every build or merge, gate on severity thresholds, and track findings to closure. See API Security Testing coverage (API-10).</t>
  </si>
  <si>
    <t>No automated security testing in the pipeline.</t>
  </si>
  <si>
    <t>Scans run manually and occasionally.</t>
  </si>
  <si>
    <t>Some pipelines include testing without consistent gates.</t>
  </si>
  <si>
    <t>SAST, DAST, and API scanning run in CI/CD with severity-based gates by standard.</t>
  </si>
  <si>
    <t>Test coverage, defect escape rate, and false positives are measured and tuned on a cadence.</t>
  </si>
  <si>
    <t>ID.RA-01, PR.PS-06 (Partial, asserted)</t>
  </si>
  <si>
    <t>SA-11, RA-5, CA-8, SA-15 (Strong, asserted)</t>
  </si>
  <si>
    <t>A.8.25, A.8.29, A.8.8 (Strong, asserted)</t>
  </si>
  <si>
    <t>Pipeline security testing; illustrative: open-source SAST, DAST scanners (e.g., OWASP ZAP), API fuzzers integrated in CI/CD. Category, not a product choice. Illustrative, not endorsements.</t>
  </si>
  <si>
    <t>API-15</t>
  </si>
  <si>
    <t>Improper Asset Exposure Prevention</t>
  </si>
  <si>
    <t>Requires APIs to avoid exposing internal objects, debugging functions, stack traces, or environment variables in responses or error messages.</t>
  </si>
  <si>
    <t>APIs shall not expose internal objects, debugging functions, stack traces, or environment variables within responses or error messages.</t>
  </si>
  <si>
    <t>Leaked internal detail hands attackers a map of the system: object structures, framework versions, file paths, and secrets embedded in verbose errors accelerate exploitation.</t>
  </si>
  <si>
    <t>Disable debug and verbose errors in production, strip internal fields from responses, return generic error bodies, and review responses for over-exposure; scan for information leakage. See Secure Error Handling (API-21).</t>
  </si>
  <si>
    <t>Responses and errors leak internal detail freely.</t>
  </si>
  <si>
    <t>Some obvious leaks fixed reactively.</t>
  </si>
  <si>
    <t>Production hardening applied inconsistently across services.</t>
  </si>
  <si>
    <t>Internal objects, debug output, and stack traces are suppressed from responses by standard.</t>
  </si>
  <si>
    <t>Exposure findings are monitored and remediated on a cadence.</t>
  </si>
  <si>
    <t>PR.PS-01, PR.DS-05 (Partial, asserted)</t>
  </si>
  <si>
    <t>SI-11, CM-7, SC-30 (Partial, asserted)</t>
  </si>
  <si>
    <t>A.8.26, A.8.9 (Partial, asserted)</t>
  </si>
  <si>
    <t>Response hardening and leakage detection; illustrative: production error-handling configuration, response scanners, secret and PII detectors in output. Category, not a product choice. Illustrative, not endorsements.</t>
  </si>
  <si>
    <t>API-16</t>
  </si>
  <si>
    <t>Third-Party API Risk Review</t>
  </si>
  <si>
    <t>Requires third-party APIs to undergo security review and contractual risk assessment before integration, examining authentication, SLAs, and security posture.</t>
  </si>
  <si>
    <t>All third-party APIs shall undergo security review and contractual risk assessment prior to integration, including examination of their authentication mechanisms, SLAs, and security posture.</t>
  </si>
  <si>
    <t>A weak or compromised third-party API becomes your breach: inherited vulnerabilities, poor authentication, or an outage in a dependency propagate straight into your service.</t>
  </si>
  <si>
    <t>Assess third-party APIs before integration for authentication strength, data handling, SLAs, and security posture; capture obligations in contracts; reassess on renewal or change. See Third-Party Risk Management (TPR).</t>
  </si>
  <si>
    <t>Third-party APIs are integrated without review.</t>
  </si>
  <si>
    <t>Ad hoc review when someone raises a concern.</t>
  </si>
  <si>
    <t>Reviews occur for some integrations without consistent criteria.</t>
  </si>
  <si>
    <t>Security and contractual review precede every third-party API integration by standard.</t>
  </si>
  <si>
    <t>Third-party API posture is monitored and reassessed on a defined cadence.</t>
  </si>
  <si>
    <t>GV.SC-06, GV.SC-07, ID.RA-10 (Strong, asserted)</t>
  </si>
  <si>
    <t>SA-9, SA-4, SR-3, SR-6 (Strong, asserted)</t>
  </si>
  <si>
    <t>Third-party and supply-chain risk assessment; illustrative: vendor security questionnaires, API posture reviews, contractual security addenda. Category, not a product choice. Illustrative, not endorsements.</t>
  </si>
  <si>
    <t>API-17</t>
  </si>
  <si>
    <t>CORS and Same-Origin Policy Enforcement</t>
  </si>
  <si>
    <t>Requires CORS policies to be defined and enforced so browser-based access to APIs from untrusted domains is restricted.</t>
  </si>
  <si>
    <t>Cross-Origin Resource Sharing (CORS) policies shall be defined and enforced to restrict browser-based access to APIs from untrusted domains.</t>
  </si>
  <si>
    <t>Permissive CORS (wildcard origins, credentials allowed to any site) lets malicious web pages call your API with a victim's session, enabling cross-origin data theft.</t>
  </si>
  <si>
    <t>Define an explicit allowlist of trusted origins, avoid wildcard with credentials, restrict methods and headers, and enforce CORS at the API or gateway; review origins periodically. See Secure Defaults and Configuration Hardening (API-19).</t>
  </si>
  <si>
    <t>CORS is unset or permissive with wildcard origins.</t>
  </si>
  <si>
    <t>Origins restricted on some endpoints reactively.</t>
  </si>
  <si>
    <t>CORS policy exists but is inconsistent across APIs.</t>
  </si>
  <si>
    <t>Explicit trusted-origin CORS policy is enforced across browser-facing APIs by standard.</t>
  </si>
  <si>
    <t>CORS configuration is reviewed and tightened on a cadence.</t>
  </si>
  <si>
    <t>CORS policy configuration; illustrative: gateway or framework CORS allowlists, origin validation middleware, configuration linters. Category, not a product choice. Illustrative, not endorsements.</t>
  </si>
  <si>
    <t>API-18</t>
  </si>
  <si>
    <t>Secrets in Code Prevention</t>
  </si>
  <si>
    <t>Requires source code repositories to be routinely scanned to detect and remove embedded secrets, API keys, tokens, and credentials before deployment.</t>
  </si>
  <si>
    <t>Source code repositories shall be routinely scanned to detect and remove embedded secrets, API keys, tokens, or credentials prior to deployment.</t>
  </si>
  <si>
    <t>Hardcoded secrets in code or history are harvested by attackers scanning repositories; a single committed key grants direct access to data, infrastructure, or paid services.</t>
  </si>
  <si>
    <t>Scan repositories and commit history for secrets with pre-commit hooks and CI checks, block commits containing secrets, and rotate any exposed credential; move secrets to a manager. See Credential and Secrets Management (CSM).</t>
  </si>
  <si>
    <t>Secrets are committed to code with no scanning.</t>
  </si>
  <si>
    <t>Occasional manual searches for obvious keys.</t>
  </si>
  <si>
    <t>Secret scanning runs on some repositories inconsistently.</t>
  </si>
  <si>
    <t>Automated secret scanning blocks commits and covers repositories by standard.</t>
  </si>
  <si>
    <t>Secret findings, exposure time, and rotation are measured and improved on a cadence.</t>
  </si>
  <si>
    <t>PR.AA-01, DE.CM-01, PR.PS-06 (Partial, asserted)</t>
  </si>
  <si>
    <t>IA-5, SA-15, SI-7 (Partial, asserted)</t>
  </si>
  <si>
    <t>A.8.24, A.5.17, A.8.28 (Partial, asserted)</t>
  </si>
  <si>
    <t>Secret scanning tooling; illustrative: open-source secret scanners (e.g., Gitleaks, TruffleHog), pre-commit hooks, pipeline credential detection. Category, not a product choice. Illustrative, not endorsements.</t>
  </si>
  <si>
    <t>API-19</t>
  </si>
  <si>
    <t>Secure Defaults and Configuration Hardening</t>
  </si>
  <si>
    <t>Requires APIs to deploy with secure default settings and hardened configurations to reduce attack surface.</t>
  </si>
  <si>
    <t>APIs shall be deployed with secure default settings (e.g., disabled debug mode, restrictive CORS policies, minimal privileges) and hardened configurations to reduce attack surface.</t>
  </si>
  <si>
    <t>Insecure defaults (debug mode on, permissive CORS, excess privileges, sample endpoints) ship straight to production and hand attackers footholds that no code flaw was needed to find.</t>
  </si>
  <si>
    <t>Define secure baseline configurations disabling debug, restricting CORS, minimizing privileges, and removing sample content; enforce baselines through infrastructure-as-code and configuration scanning. See Secure Baseline and Configuration Management (SBM).</t>
  </si>
  <si>
    <t>APIs ship with vendor or framework defaults unchanged.</t>
  </si>
  <si>
    <t>Some hardening applied manually per deployment.</t>
  </si>
  <si>
    <t>Baselines exist but application is inconsistent.</t>
  </si>
  <si>
    <t>Secure default baselines and hardening are enforced across API deployments by standard.</t>
  </si>
  <si>
    <t>Configuration drift and baseline exceptions are monitored and corrected on a cadence.</t>
  </si>
  <si>
    <t>PR.PS-01, PR.IR-01 (Partial, asserted)</t>
  </si>
  <si>
    <t>CM-6, CM-7, SA-15 (Strong, asserted)</t>
  </si>
  <si>
    <t>A.8.9, A.8.27 (Strong, asserted)</t>
  </si>
  <si>
    <t>CIS 4, CIS 16 (Strong, asserted)</t>
  </si>
  <si>
    <t>Configuration hardening and baseline enforcement; illustrative: CIS Benchmarks, infrastructure-as-code with policy checks, configuration scanners. Category, not a product choice. Illustrative, not endorsements.</t>
  </si>
  <si>
    <t>API-20</t>
  </si>
  <si>
    <t>Replay Attack and Message Integrity Protection</t>
  </si>
  <si>
    <t>Requires APIs to detect and prevent replay attacks and ensure message integrity through mechanisms such as nonces, timestamps, and signed requests or tokens.</t>
  </si>
  <si>
    <t>APIs shall implement mechanisms to detect and prevent replay attacks (e.g., nonces, timestamps) and ensure message integrity through signed requests or tokens.</t>
  </si>
  <si>
    <t>Without replay protection, a captured valid request can be resent to repeat transactions or reuse tokens; without integrity checks, a tampered payload is processed as authentic.</t>
  </si>
  <si>
    <t>Add nonces and timestamps with a short acceptance window, reject duplicates, and sign requests or tokens so tampering and replay are detectable; validate signatures server-side. See Secure Session and Token Management (API-12).</t>
  </si>
  <si>
    <t>No replay or integrity protection.</t>
  </si>
  <si>
    <t>Applied to a few sensitive endpoints ad hoc.</t>
  </si>
  <si>
    <t>Some replay and integrity controls exist inconsistently.</t>
  </si>
  <si>
    <t>Nonce/timestamp replay protection and message signing are standard for sensitive APIs.</t>
  </si>
  <si>
    <t>Replay attempts and integrity failures are monitored and controls are refined on a cadence.</t>
  </si>
  <si>
    <t>PR.DS-01, PR.AA-03 (Partial, asserted)</t>
  </si>
  <si>
    <t>SC-8, SC-23, IA-2(8), SI-7 (Strong, asserted)</t>
  </si>
  <si>
    <t>A.8.24, A.8.26 (Partial, asserted)</t>
  </si>
  <si>
    <t>Replay protection and message integrity; illustrative: nonce and timestamp validation, HMAC or signature-based request signing, signed JWT with jti. Category, not a product choice. Illustrative, not endorsements.</t>
  </si>
  <si>
    <t>API-21</t>
  </si>
  <si>
    <t>Secure Error Handling and Response Codes</t>
  </si>
  <si>
    <t>Requires APIs to return minimal, non-descriptive error messages and appropriate HTTP status codes to prevent information leakage or behavior inference.</t>
  </si>
  <si>
    <t>APIs shall return minimal, non-descriptive error messages to clients and use appropriate HTTP status codes to prevent information leakage or behavior inference.</t>
  </si>
  <si>
    <t>Verbose or inconsistent errors let attackers enumerate valid accounts, infer logic, and fingerprint the stack; distinct error responses become an oracle for probing.</t>
  </si>
  <si>
    <t>Return generic client-facing error bodies and correct status codes, keep detailed diagnostics server-side only, and standardize responses so authentication and authorization failures do not reveal which condition failed. See Improper Asset Exposure Prevention (API-15).</t>
  </si>
  <si>
    <t>Errors return raw exceptions and inconsistent codes.</t>
  </si>
  <si>
    <t>Some endpoints cleaned up reactively.</t>
  </si>
  <si>
    <t>Error handling standardized for some services only.</t>
  </si>
  <si>
    <t>Minimal client errors with correct status codes are standard across APIs.</t>
  </si>
  <si>
    <t>Error responses are reviewed for leakage and consistency on a cadence.</t>
  </si>
  <si>
    <t>SI-11, AU-3 (Strong, asserted)</t>
  </si>
  <si>
    <t>A.8.26 (Partial, asserted)</t>
  </si>
  <si>
    <t>Standardized error handling; illustrative: framework global exception handlers, RFC 7807 problem details, consistent HTTP status mapping. Category, not a product choice. Illustrative, not endorsements.</t>
  </si>
  <si>
    <t>API-22</t>
  </si>
  <si>
    <t>API Lifecycle Security Governance</t>
  </si>
  <si>
    <t>Requires a governance process to track the security posture of APIs across their lifecycle, from design and development through deployment, maintenance, and retirement.</t>
  </si>
  <si>
    <t>A governance process shall exist to track the security posture of APIs across their lifecycle, from design and development through deployment, maintenance, and retirement.</t>
  </si>
  <si>
    <t>Without lifecycle governance, security decisions are inconsistent, endpoints drift out of policy, and no one owns an API's posture from cradle to retirement, so risk accumulates unmanaged.</t>
  </si>
  <si>
    <t>Establish lifecycle governance with defined ownership, security gates at design, deployment, and change, posture tracking against the inventory, and enforced retirement; report status to accountable owners. See API Inventory and Discovery (API-01).</t>
  </si>
  <si>
    <t>No governance over API security across the lifecycle.</t>
  </si>
  <si>
    <t>Governance is informal and reactive.</t>
  </si>
  <si>
    <t>Some lifecycle stages have controls without an integrated process.</t>
  </si>
  <si>
    <t>A defined lifecycle governance process tracks API posture with gates and ownership.</t>
  </si>
  <si>
    <t>Posture metrics and policy exceptions are reviewed and drive improvement on a cadence.</t>
  </si>
  <si>
    <t>GV.OC-01, GV.RM-01, ID.AM-08 (Partial, asserted)</t>
  </si>
  <si>
    <t>SA-3, SA-8, PL-2, PM-9 (Strong, asserted)</t>
  </si>
  <si>
    <t>A.5.1, A.8.25, A.8.32 (Strong, asserted)</t>
  </si>
  <si>
    <t>CIS 16, CIS 2 (Partial, asserted)</t>
  </si>
  <si>
    <t>API lifecycle governance; illustrative: secure development lifecycle frameworks, API management platforms with posture tracking, governance dashboards. Category, not a product choice. Illustrative, not endorsements.</t>
  </si>
  <si>
    <t>Data Governance and Privacy</t>
  </si>
  <si>
    <t>Data Classification &amp; Labeling (DCL)</t>
  </si>
  <si>
    <t>DCL-01</t>
  </si>
  <si>
    <t>Data Classification Policy Definition</t>
  </si>
  <si>
    <t>Establishes and maintains a written data classification policy that defines the classification levels, the criteria for placing data at each level, and the handling requirements per tier.</t>
  </si>
  <si>
    <t>The organization shall establish, document, and maintain a data classification policy that defines classification levels, criteria for classification, and handling requirements for each classification tier.</t>
  </si>
  <si>
    <t>Without an approved classification policy, protection is applied by guesswork; sensitive records get the same treatment as public ones and staff have no authoritative basis for deciding how to store, share, or dispose of data.</t>
  </si>
  <si>
    <t>Draft, approve, and publish a classification policy that names each tier, the criteria for assigning it, and the handling rules it carries; assign an owner and review it on a fixed cadence.</t>
  </si>
  <si>
    <t>No data classification policy exists.</t>
  </si>
  <si>
    <t>Classification expectations are conveyed verbally or in scattered notes.</t>
  </si>
  <si>
    <t>A policy exists for some data or business units but is incomplete or unratified.</t>
  </si>
  <si>
    <t>An approved, documented policy defines tiers, criteria, and per-tier handling across the organization.</t>
  </si>
  <si>
    <t>Policy coverage and adherence are measured, reviewed on a cadence, and revised as data types and regulations change.</t>
  </si>
  <si>
    <t>ID.AM-05, GV.PO-01 (Partial, asserted)</t>
  </si>
  <si>
    <t>RA-2, PM-5 (Partial, asserted)</t>
  </si>
  <si>
    <t>A.5.12 (Strong, asserted)</t>
  </si>
  <si>
    <t>Policy and GRC documentation platforms; illustrative: published classification policy templates, policy management modules in GRC suites, version-controlled policy repositories. Category, not a product choice. Illustrative, not endorsements.</t>
  </si>
  <si>
    <t>DCL-02</t>
  </si>
  <si>
    <t>Data Classification Schema Standardization</t>
  </si>
  <si>
    <t>Defines a standardized classification schema with at least Public, Internal, Confidential, and Restricted levels, each with a description and handling requirements.</t>
  </si>
  <si>
    <t>The organization shall define a standardized data classification schema that includes at minimum: Public, Internal, Confidential, and Restricted classifications, with accompanying descriptions and handling requirements.</t>
  </si>
  <si>
    <t>Inconsistent or ad hoc labels mean the same data is called different things by different teams; handling breaks down and cross-team data sharing carries no shared meaning of sensitivity.</t>
  </si>
  <si>
    <t>Adopt a fixed set of named tiers with plain-language definitions and handling rules per tier; publish the schema and require its use everywhere classification is applied.</t>
  </si>
  <si>
    <t>No standardized schema; labels vary by person or team.</t>
  </si>
  <si>
    <t>A rough set of levels is used informally without agreed definitions.</t>
  </si>
  <si>
    <t>A schema exists but competing or legacy label sets remain in use.</t>
  </si>
  <si>
    <t>A single standardized schema with defined tiers and handling requirements is authoritative across the organization.</t>
  </si>
  <si>
    <t>Schema fit and consistent use are measured and the tier set is refined as new data types emerge.</t>
  </si>
  <si>
    <t>ID.AM-05 (Partial, asserted)</t>
  </si>
  <si>
    <t>RA-2 (Partial, asserted)</t>
  </si>
  <si>
    <t>Classification taxonomy standards; illustrative: standard four-tier schemas, published data sensitivity taxonomies, schema definitions embedded in data catalogs. Category, not a product choice. Illustrative, not endorsements.</t>
  </si>
  <si>
    <t>DCL-03</t>
  </si>
  <si>
    <t>Roles &amp; Responsibilities for Classification</t>
  </si>
  <si>
    <t>Assigns classification roles and responsibilities to data owners, custodians, and stewards, including enforcement and periodic validation of classifications.</t>
  </si>
  <si>
    <t>The organization shall assign roles and responsibilities for data classification to data owners, custodians, and stewards, including enforcement and periodic validation of classifications.</t>
  </si>
  <si>
    <t>When no one owns classification, data drifts unclassified or mislabeled and no one is accountable for correcting it; enforcement and revalidation never happen.</t>
  </si>
  <si>
    <t>Name data owners, custodians, and stewards, document their classification duties in a RACI, and make owners accountable for enforcement and periodic revalidation.</t>
  </si>
  <si>
    <t>No classification roles are assigned.</t>
  </si>
  <si>
    <t>Responsibility is assumed informally by whoever handles the data.</t>
  </si>
  <si>
    <t>Roles are named for some data sets but duties are unclear or unenforced.</t>
  </si>
  <si>
    <t>Owners, custodians, and stewards are assigned with documented classification duties and validation responsibilities.</t>
  </si>
  <si>
    <t>Role performance is tracked, gaps are reassigned, and accountability is reviewed on a cadence.</t>
  </si>
  <si>
    <t>GV.RR-02, ID.AM-05 (Partial, asserted)</t>
  </si>
  <si>
    <t>RA-2, PM-5 (Weak, asserted)</t>
  </si>
  <si>
    <t>A.5.9, A.5.12 (Partial, asserted)</t>
  </si>
  <si>
    <t>Data governance and stewardship frameworks; illustrative: RACI templates, stewardship modules in open-source data catalogs (e.g., Apache Atlas), ownership fields in asset inventories. Category, not a product choice. Illustrative, not endorsements.</t>
  </si>
  <si>
    <t>DCL-04</t>
  </si>
  <si>
    <t>Classification of Structured &amp; Unstructured Data</t>
  </si>
  <si>
    <t>Implements procedures to classify both structured and unstructured data across databases, file systems, collaboration platforms, and cloud storage.</t>
  </si>
  <si>
    <t>The organization shall implement procedures to classify both structured and unstructured data across repositories and storage media, including databases, file systems, collaboration platforms, and cloud storage.</t>
  </si>
  <si>
    <t>If classification only reaches structured databases, the bulk of sensitive data living in files, chat, and cloud buckets stays unclassified and unprotected, which is where most leaks originate.</t>
  </si>
  <si>
    <t>Extend classification procedures to every repository type, using discovery scanning for unstructured stores and catalog integration for structured data; track coverage across all storage media.</t>
  </si>
  <si>
    <t>Classification does not extend across repositories; most data is unclassified.</t>
  </si>
  <si>
    <t>A few known stores are classified manually and inconsistently.</t>
  </si>
  <si>
    <t>Structured data is classified but unstructured or cloud stores are partly covered.</t>
  </si>
  <si>
    <t>Documented procedures classify structured and unstructured data across all repository types.</t>
  </si>
  <si>
    <t>Coverage across repositories is measured, gaps are closed, and new stores are onboarded systematically.</t>
  </si>
  <si>
    <t>ID.AM-05, ID.AM-08 (Partial, asserted)</t>
  </si>
  <si>
    <t>RA-2, CM-8 (Partial, asserted)</t>
  </si>
  <si>
    <t>A.5.12, A.5.9 (Partial, asserted)</t>
  </si>
  <si>
    <t>A.7 (Weak, asserted)</t>
  </si>
  <si>
    <t>Data discovery and classification scanners; illustrative: open-source data discovery tools, cloud-native data classification services, database and file-store crawlers. Category, not a product choice. Illustrative, not endorsements.</t>
  </si>
  <si>
    <t>DCL-05</t>
  </si>
  <si>
    <t>Metadata Tagging for Classified Data</t>
  </si>
  <si>
    <t>Tags classified data with metadata indicating its classification level, owner, and any handling or regulatory constraints, using automated or manual mechanisms.</t>
  </si>
  <si>
    <t>Classified data shall be tagged with metadata indicating its classification level, owner, and any applicable handling or regulatory constraints, using automated or manual tagging mechanisms.</t>
  </si>
  <si>
    <t>Classification that lives only in a policy document cannot travel with the data or drive controls; without machine-readable tags, DLP, access, and retention systems cannot act on sensitivity.</t>
  </si>
  <si>
    <t>Attach classification, owner, and constraint metadata to data objects using sensitivity labels or attribute tags, applied automatically where possible and manually where not.</t>
  </si>
  <si>
    <t>No classification metadata is attached to data.</t>
  </si>
  <si>
    <t>Some files carry ad hoc labels with no standard fields.</t>
  </si>
  <si>
    <t>Tagging is applied to some data with inconsistent fields or coverage.</t>
  </si>
  <si>
    <t>Standardized metadata tags for level, owner, and constraints are applied across classified data.</t>
  </si>
  <si>
    <t>Tag coverage and accuracy are measured and reconciled against discovery findings on a cadence.</t>
  </si>
  <si>
    <t>ID.AM-05 (Weak, asserted)</t>
  </si>
  <si>
    <t>AC-16, MP-3 (Strong, asserted)</t>
  </si>
  <si>
    <t>A.5.13 (Strong, asserted)</t>
  </si>
  <si>
    <t>Metadata tagging and sensitivity labeling; illustrative: file and object metadata tags, sensitivity label frameworks, attribute fields in data catalogs. Category, not a product choice. Illustrative, not endorsements.</t>
  </si>
  <si>
    <t>DCL-06</t>
  </si>
  <si>
    <t>Automated Classification Tool Integration</t>
  </si>
  <si>
    <t>Deploys and maintains automated classification tools that scan and categorize data by content, context, and source, integrating with DLP and access control.</t>
  </si>
  <si>
    <t>The organization shall deploy and maintain automated classification tools to scan and categorize data based on content, context, and source, integrating with DLP and access control solutions.</t>
  </si>
  <si>
    <t>Manual classification does not scale and lags data growth; without automated scanning, large volumes go unclassified and the controls that depend on labels act on stale or missing data.</t>
  </si>
  <si>
    <t>Run content- and context-aware classification scanning and feed its output into DLP and access control policy, tuning rules to cut false positives.</t>
  </si>
  <si>
    <t>No automated classification; all categorization is manual or absent.</t>
  </si>
  <si>
    <t>A tool is piloted on a narrow scope without integration.</t>
  </si>
  <si>
    <t>Automated classification runs on some data but is not wired into DLP or access control.</t>
  </si>
  <si>
    <t>Automated classification scans by content and context and feeds DLP and access control across in-scope data.</t>
  </si>
  <si>
    <t>Classification accuracy and downstream enforcement are measured, tuned, and improved on a cadence.</t>
  </si>
  <si>
    <t>AC-16, RA-2, SI-4 (Partial, asserted)</t>
  </si>
  <si>
    <t>A.5.13, A.8.12 (Partial, asserted)</t>
  </si>
  <si>
    <t>Automated data classification with DLP integration; illustrative: open-source data classifiers, content-inspection engines, DLP suites with classification hooks. Category, not a product choice. Illustrative, not endorsements.</t>
  </si>
  <si>
    <t>DCL-07</t>
  </si>
  <si>
    <t>Labeling of Digital Assets</t>
  </si>
  <si>
    <t>Labels digital assets in line with their classification using visual or embedded indicators such as headers, footers, watermarks, or metadata.</t>
  </si>
  <si>
    <t>The organization shall ensure that digital assets are labeled in accordance with their classification level using visual or embedded indicators (e.g., headers, footers, watermarks, metadata).</t>
  </si>
  <si>
    <t>Unlabeled documents give handlers no visible cue to their sensitivity, so restricted material gets forwarded, printed, or posted without anyone recognizing it should not be.</t>
  </si>
  <si>
    <t>Apply classification labels to documents through visible markings and embedded metadata, standardized by tier and applied consistently across content types.</t>
  </si>
  <si>
    <t>Digital assets carry no classification labels.</t>
  </si>
  <si>
    <t>Some documents are labeled by individual choice without a standard.</t>
  </si>
  <si>
    <t>Labeling is applied to some asset types but coverage and format vary.</t>
  </si>
  <si>
    <t>Standardized visual and embedded labels are applied to digital assets by classification tier.</t>
  </si>
  <si>
    <t>Label presence and correctness are sampled and enforced, with gaps remediated on a cadence.</t>
  </si>
  <si>
    <t>Document labeling and marking; illustrative: header, footer, and watermark templates, sensitivity labels embedded in office file metadata, marking macros. Category, not a product choice. Illustrative, not endorsements.</t>
  </si>
  <si>
    <t>DCL-08</t>
  </si>
  <si>
    <t>Labeling of Physical Assets</t>
  </si>
  <si>
    <t>Labels physical media such as printed documents, USB drives, and backup tapes in line with their data classification, using standardized templates or color-coding where feasible.</t>
  </si>
  <si>
    <t>Physical media such as printed documents, USB drives, and backup tapes shall be labeled clearly in accordance with their data classification, using standardized templates or color-coding where feasible.</t>
  </si>
  <si>
    <t>Unlabeled physical media is handled as if it were routine; a backup tape or drive holding restricted data can be stored, transported, or discarded without the protections its contents demand.</t>
  </si>
  <si>
    <t>Mark physical media and printouts with standardized classification labels or color-coding, and tie the marking to the handling and storage rules for that tier.</t>
  </si>
  <si>
    <t>Physical media carries no classification marking.</t>
  </si>
  <si>
    <t>Some media is marked informally without a standard.</t>
  </si>
  <si>
    <t>Marking is applied to some media types but inconsistently.</t>
  </si>
  <si>
    <t>Standardized labels or color-coding are applied to physical media by classification tier.</t>
  </si>
  <si>
    <t>Media marking is audited during handling and storage checks and corrected on a cadence.</t>
  </si>
  <si>
    <t>ID.AM-05, PR.DS-01 (Weak, asserted)</t>
  </si>
  <si>
    <t>MP-3 (Strong, asserted)</t>
  </si>
  <si>
    <t>A.5.13, A.7.10 (Partial, asserted)</t>
  </si>
  <si>
    <t>Physical media labeling; illustrative: standardized printed label templates, color-coded media labels, classification stamps for hardcopy. Category, not a product choice. Illustrative, not endorsements.</t>
  </si>
  <si>
    <t>DCL-09</t>
  </si>
  <si>
    <t>Classification at Point of Creation</t>
  </si>
  <si>
    <t>Has data creators classify information at the point of creation using integrated prompts or defaults in business applications, file storage, or content platforms.</t>
  </si>
  <si>
    <t>Where feasible, data creators shall classify information at the point of creation using integrated prompts or defaults in business applications, file storage systems, or content management platforms.</t>
  </si>
  <si>
    <t>Classification applied long after creation leaves a window where new sensitive data is unprotected and relies on error-prone retroactive scanning to catch up.</t>
  </si>
  <si>
    <t>Embed classification prompts or sensible defaults into authoring and storage tools so data is labeled as it is created, with the creator confirming or adjusting the tier.</t>
  </si>
  <si>
    <t>Data is never classified at creation.</t>
  </si>
  <si>
    <t>Some creators label new content on their own initiative.</t>
  </si>
  <si>
    <t>Creation-time classification exists in a few applications without defaults or enforcement.</t>
  </si>
  <si>
    <t>Authoring and storage tools prompt for or default classification at the point of creation.</t>
  </si>
  <si>
    <t>Creation-time labeling rates and accuracy are measured and prompts are tuned on a cadence.</t>
  </si>
  <si>
    <t>AC-16, RA-2 (Partial, asserted)</t>
  </si>
  <si>
    <t>A.5.12, A.5.13 (Partial, asserted)</t>
  </si>
  <si>
    <t>Classification prompts at authoring; illustrative: sensitivity label prompts in office suites, default classification in content management systems, mandatory-label settings. Category, not a product choice. Illustrative, not endorsements.</t>
  </si>
  <si>
    <t>DCL-10</t>
  </si>
  <si>
    <t>Classification Validation &amp; Quality Assurance</t>
  </si>
  <si>
    <t>Runs periodic validation to confirm the accuracy and consistency of classifications, including audits and sampling by data stewards or internal audit.</t>
  </si>
  <si>
    <t>The organization shall implement periodic validation procedures to ensure the accuracy and consistency of data classifications, including audits and sampling by data stewards or internal audit functions.</t>
  </si>
  <si>
    <t>Classifications decay as data and context change; without validation, mislabeled data accumulates and the controls keyed to those labels apply the wrong protection.</t>
  </si>
  <si>
    <t>Sample classified data on a schedule, verify tiers against criteria, and route corrections back to owners; report validation results to governance.</t>
  </si>
  <si>
    <t>Classifications are never validated after they are set.</t>
  </si>
  <si>
    <t>Accuracy is checked only when a problem surfaces.</t>
  </si>
  <si>
    <t>Some validation occurs without a defined sampling method or cadence.</t>
  </si>
  <si>
    <t>Scheduled audits and stewarded sampling validate classification accuracy and consistency.</t>
  </si>
  <si>
    <t>Validation error rates are tracked, trended, and used to target and improve classification.</t>
  </si>
  <si>
    <t>ID.AM-05, ID.IM-02 (Partial, asserted)</t>
  </si>
  <si>
    <t>RA-2, CA-7 (Partial, asserted)</t>
  </si>
  <si>
    <t>A.5.12, A.8.34 (Weak, asserted)</t>
  </si>
  <si>
    <t>Classification quality assurance and audit; illustrative: sampling audit workflows, catalog validation reports, discovery-versus-label reconciliation checks. Category, not a product choice. Illustrative, not endorsements.</t>
  </si>
  <si>
    <t>DCL-11</t>
  </si>
  <si>
    <t>Classification Review Triggers</t>
  </si>
  <si>
    <t>Defines triggers that require reclassification, including changes in business process, ownership, regulatory status, aggregation, or threat landscape.</t>
  </si>
  <si>
    <t>The organization shall define triggers that require reclassification of data, including changes in business process, ownership, regulatory status, aggregation, or threat landscape.</t>
  </si>
  <si>
    <t>Data set once and never revisited becomes wrong when its context shifts; aggregation or a regulatory change can raise sensitivity while the label stays stale and undervalues the data.</t>
  </si>
  <si>
    <t>Enumerate the events that force reclassification and wire them into change, ownership, and regulatory processes so a trigger prompts review of the affected data.</t>
  </si>
  <si>
    <t>No reclassification triggers are defined.</t>
  </si>
  <si>
    <t>Reclassification happens occasionally when someone notices a change.</t>
  </si>
  <si>
    <t>Some triggers are recognized but not consistently acted on.</t>
  </si>
  <si>
    <t>Defined triggers require reclassification review on business, ownership, regulatory, aggregation, or threat changes.</t>
  </si>
  <si>
    <t>Trigger effectiveness and reclassification timeliness are measured and the trigger set is refined.</t>
  </si>
  <si>
    <t>RA-2 (Strong, asserted)</t>
  </si>
  <si>
    <t>A.5.12 (Partial, asserted)</t>
  </si>
  <si>
    <t>Reclassification trigger management; illustrative: change-management hooks, policy rules in data catalogs, periodic review workflows. Category, not a product choice. Illustrative, not endorsements.</t>
  </si>
  <si>
    <t>DCL-12</t>
  </si>
  <si>
    <t>Legacy Data Classification Strategy</t>
  </si>
  <si>
    <t>Implements a defined process to assess and classify legacy or inherited data sets that lack classification metadata.</t>
  </si>
  <si>
    <t>A defined process shall be implemented to assess and apply appropriate classification to legacy or inherited data sets lacking classification metadata.</t>
  </si>
  <si>
    <t>Legacy stores full of unlabeled data are a standing blind spot; sensitive records sit in old shares and archives outside every control that depends on classification.</t>
  </si>
  <si>
    <t>Inventory legacy and inherited data, run bulk discovery to propose classifications, and prioritize remediation of the highest-risk stores for steward review.</t>
  </si>
  <si>
    <t>Legacy data is left unclassified.</t>
  </si>
  <si>
    <t>Occasional cleanup happens on a single store when convenient.</t>
  </si>
  <si>
    <t>A backlog is recognized and partly worked without a defined process.</t>
  </si>
  <si>
    <t>A defined process assesses and classifies legacy and inherited data, prioritized by risk.</t>
  </si>
  <si>
    <t>Legacy classification progress is tracked to closure and the backlog is measured down over time.</t>
  </si>
  <si>
    <t>RA-2, CM-8 (Weak, asserted)</t>
  </si>
  <si>
    <t>A.5.9, A.5.12 (Weak, asserted)</t>
  </si>
  <si>
    <t>Legacy data discovery and remediation; illustrative: bulk discovery scanners, file-share and archive crawlers, catalog-driven remediation queues. Category, not a product choice. Illustrative, not endorsements.</t>
  </si>
  <si>
    <t>DCL-13</t>
  </si>
  <si>
    <t>Third-Party Data Classification Alignment</t>
  </si>
  <si>
    <t>Requires classification labels to be preserved or mapped to the internal schema when data moves to or from third parties, with contractual alignment.</t>
  </si>
  <si>
    <t>When receiving or transmitting data to third parties, the organization shall require classification labels to be preserved or mapped to internal schema, and establish contractual alignment requirements.</t>
  </si>
  <si>
    <t>Data crossing an organizational boundary loses its sensitivity context; a partner mishandles restricted data because its label did not survive the exchange or mapped to nothing on their side.</t>
  </si>
  <si>
    <t>Require in contracts that labels be preserved or mapped to a shared schema, and translate inbound labels into internal tiers on receipt. See Third-Party and Supply Chain Risk.</t>
  </si>
  <si>
    <t>Classification is ignored when exchanging data with third parties.</t>
  </si>
  <si>
    <t>Label handling is negotiated case by case without a standard.</t>
  </si>
  <si>
    <t>Some exchanges preserve or map labels but without contractual backing.</t>
  </si>
  <si>
    <t>Contracts require label preservation or mapping, and inbound labels are mapped to the internal schema.</t>
  </si>
  <si>
    <t>Label continuity across third-party exchanges is monitored and enforced through contract review.</t>
  </si>
  <si>
    <t>GV.SC-07, ID.AM-05 (Partial, asserted)</t>
  </si>
  <si>
    <t>SA-9, AC-16 (Partial, asserted)</t>
  </si>
  <si>
    <t>A.5.13, A.5.19, A.5.14 (Partial, asserted)</t>
  </si>
  <si>
    <t>Data sharing agreements and label mapping; illustrative: data use agreement clauses, schema crosswalk tables, classification mapping in exchange gateways. Category, not a product choice. Illustrative, not endorsements.</t>
  </si>
  <si>
    <t>DCL-14</t>
  </si>
  <si>
    <t>Classification-Driven Handling Procedures</t>
  </si>
  <si>
    <t>Drives access, storage, transmission, archival, and disposal procedures by classification level so higher-sensitivity data receives greater protection.</t>
  </si>
  <si>
    <t>Procedures for accessing, storing, transmitting, archiving, and disposing of data shall be driven by its classification level, ensuring higher sensitivity data is afforded greater protection.</t>
  </si>
  <si>
    <t>If handling rules do not follow the label, classification is decorative; restricted data ends up stored, sent, or destroyed with the same weak controls as public data.</t>
  </si>
  <si>
    <t>Define a handling matrix that sets access, storage, transmission, archival, and disposal requirements per tier, and bind those requirements to the classification label.</t>
  </si>
  <si>
    <t>Handling is not differentiated by classification.</t>
  </si>
  <si>
    <t>Higher protection is applied inconsistently based on individual judgment.</t>
  </si>
  <si>
    <t>Some handling rules vary by tier but coverage is partial.</t>
  </si>
  <si>
    <t>A handling matrix drives access, storage, transmission, archival, and disposal by classification tier.</t>
  </si>
  <si>
    <t>Handling adherence is measured against the matrix and gaps are remediated on a cadence.</t>
  </si>
  <si>
    <t>PR.DS-01, PR.DS-10 (Partial, asserted)</t>
  </si>
  <si>
    <t>MP-2, MP-4, MP-6, AC-16 (Partial, asserted)</t>
  </si>
  <si>
    <t>A.5.10, A.5.13, A.8.10 (Partial, asserted)</t>
  </si>
  <si>
    <t>Classification-driven handling procedures; illustrative: published handling matrices, media handling standards, retention and disposal schedules keyed to tier. Category, not a product choice. Illustrative, not endorsements.</t>
  </si>
  <si>
    <t>DCL-15</t>
  </si>
  <si>
    <t>End-User Training on Classification &amp; Labeling</t>
  </si>
  <si>
    <t>Delivers training so personnel understand the classification schema, their labeling responsibilities, and the risks of misclassification.</t>
  </si>
  <si>
    <t>Training programs shall be developed and delivered to ensure personnel understand the classification schema, their responsibility in labeling, and the risks of misclassification.</t>
  </si>
  <si>
    <t>A schema no one understands is applied wrong; without training, staff mislabel or ignore classification and the entire program produces unreliable labels.</t>
  </si>
  <si>
    <t>Build role-appropriate training on the schema, labeling duties, and misclassification consequences, deliver it on onboarding and periodically, and track completion. See Security Awareness and Training.</t>
  </si>
  <si>
    <t>No training on classification or labeling.</t>
  </si>
  <si>
    <t>Guidance is shared occasionally through informal channels.</t>
  </si>
  <si>
    <t>Training exists for some staff or is delivered irregularly.</t>
  </si>
  <si>
    <t>Role-appropriate classification training is delivered on a defined schedule with tracked completion.</t>
  </si>
  <si>
    <t>Training reach and comprehension are measured and content is updated from misclassification trends.</t>
  </si>
  <si>
    <t>Security awareness and training; illustrative: open awareness training content, learning management systems, classification-specific microlearning. Category, not a product choice. Illustrative, not endorsements.</t>
  </si>
  <si>
    <t>DCL-16</t>
  </si>
  <si>
    <t>Classification Exceptions &amp; Escalations</t>
  </si>
  <si>
    <t>Defines a process for classification exceptions, conflicts, and escalations, including resolution authority and timeframes.</t>
  </si>
  <si>
    <t>The organization shall define a process for handling classification exceptions, conflicts, or escalation requests, including resolution authority and timeframes.</t>
  </si>
  <si>
    <t>Without a defined path, disputes over a data set's tier stall or get resolved unilaterally, leaving data under- or over-protected and decisions unrecorded.</t>
  </si>
  <si>
    <t>Establish an exception and escalation workflow that names the resolving authority, records rationale, and sets timeframes for decisions.</t>
  </si>
  <si>
    <t>No process for exceptions or classification conflicts.</t>
  </si>
  <si>
    <t>Disputes are settled informally case by case.</t>
  </si>
  <si>
    <t>An escalation path exists but authority or timeframes are unclear.</t>
  </si>
  <si>
    <t>A defined process handles exceptions and escalations with named authority and timeframes.</t>
  </si>
  <si>
    <t>Exception volume and resolution times are tracked and recurring conflicts drive schema fixes.</t>
  </si>
  <si>
    <t>GV.PO-02 (Weak, asserted)</t>
  </si>
  <si>
    <t>RA-2, PL-1 (Weak, asserted)</t>
  </si>
  <si>
    <t>A.5.12 (Weak, asserted)</t>
  </si>
  <si>
    <t>Exception and escalation workflow; illustrative: GRC exception workflows, ticketing systems for review requests, documented approval chains. Category, not a product choice. Illustrative, not endorsements.</t>
  </si>
  <si>
    <t>DCL-17</t>
  </si>
  <si>
    <t>Integration with Access Control Systems</t>
  </si>
  <si>
    <t>Integrates classification metadata with access control mechanisms such as RBAC and ABAC to enforce authorization based on data sensitivity and user clearance.</t>
  </si>
  <si>
    <t>Classification metadata shall integrate with access control mechanisms (e.g., RBAC, ABAC) to enforce authorization based on data sensitivity and user clearance.</t>
  </si>
  <si>
    <t>If access decisions ignore classification, clearance means nothing at the data layer; a user reaches restricted data because the access system never saw its sensitivity label.</t>
  </si>
  <si>
    <t>Expose classification as an attribute to the access control layer and write policies that gate access on data sensitivity and user clearance. See Identity and Access Management.</t>
  </si>
  <si>
    <t>Access control does not consider classification.</t>
  </si>
  <si>
    <t>Sensitivity is factored into access manually for a few data sets.</t>
  </si>
  <si>
    <t>Some systems key access to classification but coverage is partial.</t>
  </si>
  <si>
    <t>Classification metadata drives RBAC or ABAC authorization decisions across in-scope systems.</t>
  </si>
  <si>
    <t>Policy coverage and enforcement outcomes are measured and access rules are tuned on a cadence.</t>
  </si>
  <si>
    <t>AC-16, AC-3, AC-24 (Strong, asserted)</t>
  </si>
  <si>
    <t>Attribute-based access enforcement; illustrative: RBAC and ABAC engines, policy engines (e.g., OPA), XACML-based authorization. Category, not a product choice. Illustrative, not endorsements.</t>
  </si>
  <si>
    <t>DCL-18</t>
  </si>
  <si>
    <t>Classification Retention &amp; Audit Logging</t>
  </si>
  <si>
    <t>Maintains audit logs of classification changes, capturing who changed a label, when, and the rationale, for accountability and forensics.</t>
  </si>
  <si>
    <t>Systems used for classification shall maintain audit logs of classification changes, who made them, when, and any associated rationale, for accountability and forensic purposes.</t>
  </si>
  <si>
    <t>Without a change trail, a downgraded or removed label cannot be attributed or investigated; an insider can quietly reclassify data to move it past controls with no record.</t>
  </si>
  <si>
    <t>Log every classification change with actor, timestamp, before and after value, and rationale, and protect and retain those logs. See Logging and Monitoring.</t>
  </si>
  <si>
    <t>Classification changes are not logged.</t>
  </si>
  <si>
    <t>Some changes are noted manually or inconsistently.</t>
  </si>
  <si>
    <t>Logging exists in some systems but lacks actor, time, or rationale detail.</t>
  </si>
  <si>
    <t>Classification changes are logged with actor, timestamp, and rationale across classification systems.</t>
  </si>
  <si>
    <t>Change logs are reviewed, retention is enforced, and anomalous reclassification is flagged.</t>
  </si>
  <si>
    <t>PR.PS-04, DE.CM-03 (Partial, asserted)</t>
  </si>
  <si>
    <t>Change audit logging; illustrative: catalog change-history logs, SIEM log pipelines, open logging stacks. Category, not a product choice. Illustrative, not endorsements.</t>
  </si>
  <si>
    <t>DCL-19</t>
  </si>
  <si>
    <t>Enforcement of Labeling Before Transmission</t>
  </si>
  <si>
    <t>Implements controls to prevent outbound transmission of data that lacks appropriate classification or labeling, particularly for sensitive or restricted data.</t>
  </si>
  <si>
    <t>Controls shall be implemented to prevent outbound transmission of data without appropriate classification or labeling, particularly for sensitive or restricted data.</t>
  </si>
  <si>
    <t>Data leaving the boundary without a required label slips past egress controls that key on classification, so restricted content is exfiltrated or sent in error with nothing to stop it.</t>
  </si>
  <si>
    <t>Enforce label checks at egress points so unlabeled or under-labeled sensitive data is blocked or quarantined, using DLP on email and network channels. See Data Loss Prevention.</t>
  </si>
  <si>
    <t>No control ties outbound transmission to classification.</t>
  </si>
  <si>
    <t>Egress is reviewed manually for a few high-risk cases.</t>
  </si>
  <si>
    <t>Some channels enforce label checks but coverage is incomplete.</t>
  </si>
  <si>
    <t>Egress controls block or quarantine unlabeled or under-labeled sensitive data across major channels.</t>
  </si>
  <si>
    <t>Blocked-transmission rates and bypasses are measured and egress policy is tuned on a cadence.</t>
  </si>
  <si>
    <t>PR.DS-02, DE.CM-09 (Partial, asserted)</t>
  </si>
  <si>
    <t>AC-4, AC-16, SC-7 (Partial, asserted)</t>
  </si>
  <si>
    <t>A.8.12, A.5.14 (Strong, asserted)</t>
  </si>
  <si>
    <t>Outbound data loss prevention; illustrative: email and network DLP, egress filtering with label inspection, open DLP projects. Category, not a product choice. Illustrative, not endorsements.</t>
  </si>
  <si>
    <t>DCL-20</t>
  </si>
  <si>
    <t>Continuous Improvement of Classification Process</t>
  </si>
  <si>
    <t>Periodically reviews and improves the classification and labeling program to address emerging data types, technologies, regulations, and lessons from incidents and audits.</t>
  </si>
  <si>
    <t>The classification and labeling program shall be periodically reviewed and enhanced to address emerging data types, technologies, regulatory drivers, and lessons learned from incidents or audits.</t>
  </si>
  <si>
    <t>A program that never evolves falls behind new data types and platforms; classification coverage erodes and repeat findings from incidents and audits go unaddressed.</t>
  </si>
  <si>
    <t>Review the program on a cadence against metrics, incident and audit findings, and new data and regulatory drivers, and feed changes back into schema, tooling, and procedures.</t>
  </si>
  <si>
    <t>The classification program is never reviewed or improved.</t>
  </si>
  <si>
    <t>Changes happen reactively after a specific incident.</t>
  </si>
  <si>
    <t>Reviews occur occasionally without defined inputs or follow-through.</t>
  </si>
  <si>
    <t>The program is reviewed on a cadence against metrics, incidents, and regulatory change, with tracked actions.</t>
  </si>
  <si>
    <t>Improvement actions are measured for effect and drive continual refinement of the program.</t>
  </si>
  <si>
    <t>ID.IM-01, ID.IM-03 (Partial, asserted)</t>
  </si>
  <si>
    <t>CA-7, PM-4 (Partial, asserted)</t>
  </si>
  <si>
    <t>A.5.12, Cl.10.1 (Partial, asserted)</t>
  </si>
  <si>
    <t>Program review and metrics; illustrative: maturity assessment templates, KPI dashboards, review action registers. Category, not a product choice. Illustrative, not endorsements.</t>
  </si>
  <si>
    <t>DCL-21</t>
  </si>
  <si>
    <t>Regulatory Classification Mapping</t>
  </si>
  <si>
    <t>Maps classification practices to applicable regulatory classification standards to support compliance and external reporting obligations.</t>
  </si>
  <si>
    <t>Data classification practices shall be mapped to applicable regulatory classification standards to ensure compliance and support external reporting obligations.</t>
  </si>
  <si>
    <t>If internal tiers do not map to regulatory categories, the organization cannot show that data subject to a given law is handled to its standard, and external reporting rests on guesswork.</t>
  </si>
  <si>
    <t>Crosswalk internal classification tiers to the regulatory data categories that apply, and use the mapping to drive handling and reporting obligations.</t>
  </si>
  <si>
    <t>Classification is not mapped to any regulatory standard.</t>
  </si>
  <si>
    <t>Some regulatory categories are considered informally.</t>
  </si>
  <si>
    <t>A partial mapping exists for select regulations without maintenance.</t>
  </si>
  <si>
    <t>Internal tiers are mapped to applicable regulatory classification standards and used for reporting.</t>
  </si>
  <si>
    <t>Mappings are reviewed against regulatory change and coverage gaps are measured and closed.</t>
  </si>
  <si>
    <t>GV.OC-03 (Partial, asserted)</t>
  </si>
  <si>
    <t>RA-2, PM-9 (Weak, asserted)</t>
  </si>
  <si>
    <t>A.5.31, A.5.34 (Partial, asserted)</t>
  </si>
  <si>
    <t>Regulatory classification mapping; illustrative: compliance crosswalk mappings, regulatory data category references, obligation registers. Category, not a product choice. Illustrative, not endorsements.</t>
  </si>
  <si>
    <t>Data Lifecycle Management (DLM)</t>
  </si>
  <si>
    <t>DLM-01</t>
  </si>
  <si>
    <t>Data Lifecycle Governance Policy</t>
  </si>
  <si>
    <t>Establishes a data lifecycle management policy defining the stages data passes through and the governing principles for each.</t>
  </si>
  <si>
    <t>The organization shall develop and maintain a data lifecycle management policy that defines data stages (creation, usage, retention, archival, destruction) and governing principles for each stage.</t>
  </si>
  <si>
    <t>Without a lifecycle policy, data is kept forever or deleted at will; retention, archival, and destruction become inconsistent, inflating storage cost, legal exposure, and breach blast radius.</t>
  </si>
  <si>
    <t>Author a data lifecycle policy naming the stages (creation, usage, retention, archival, destruction) and the rules and accountable roles for each; ratify it and publish it as the parent of the schedules and procedures below.</t>
  </si>
  <si>
    <t>No data lifecycle policy exists.</t>
  </si>
  <si>
    <t>Lifecycle expectations live in scattered notes or individual habits.</t>
  </si>
  <si>
    <t>A policy exists for some data or business units but is not comprehensive.</t>
  </si>
  <si>
    <t>An approved lifecycle policy defines all stages and governing principles across the organization.</t>
  </si>
  <si>
    <t>Policy coverage and adherence are measured, reviewed, and refined on a set cadence.</t>
  </si>
  <si>
    <t>GV.PO-01, ID.AM-08 (Strong, asserted)</t>
  </si>
  <si>
    <t>SI-12, PM-1 (Partial, asserted)</t>
  </si>
  <si>
    <t>A.5.1, A.5.9, A.8.10 (Strong, asserted)</t>
  </si>
  <si>
    <t>Data governance policy and catalog platforms; illustrative: data governance frameworks (e.g., DAMA-DMBOK), open metadata catalogs (e.g., OpenMetadata, Apache Atlas). Category, not a product choice. Illustrative, not endorsements.</t>
  </si>
  <si>
    <t>DLM-02</t>
  </si>
  <si>
    <t>Data Lifecycle Stage Definition</t>
  </si>
  <si>
    <t>Defines and documents the lifecycle stages, including handling and retention conditions, for each major data type.</t>
  </si>
  <si>
    <t>Lifecycle stages shall be clearly defined and documented for all major data types (e.g., transactional, operational, analytical, backup), including required handling and retention conditions per stage.</t>
  </si>
  <si>
    <t>If stages are not defined per data type, transactional, operational, analytical, and backup data are treated alike; some data is discarded too early and some kept far too long, breaking both compliance and recovery.</t>
  </si>
  <si>
    <t>For each major data type, document the lifecycle stages that apply and the handling and retention conditions at each stage; keep the definitions with the data catalog so they are discoverable.</t>
  </si>
  <si>
    <t>Lifecycle stages are undefined for data types.</t>
  </si>
  <si>
    <t>Stages are described informally for a few well-known datasets.</t>
  </si>
  <si>
    <t>Some data types have documented stages; coverage is uneven.</t>
  </si>
  <si>
    <t>All major data types have documented stages with per-stage handling and retention conditions.</t>
  </si>
  <si>
    <t>Stage definitions are validated against actual data holdings and updated as types change.</t>
  </si>
  <si>
    <t>ID.AM-08, GV.PO-01 (Strong, asserted)</t>
  </si>
  <si>
    <t>SI-12, RA-2 (Partial, asserted)</t>
  </si>
  <si>
    <t>CIS 3.1, CIS 3.2 (Partial, asserted)</t>
  </si>
  <si>
    <t>Data classification and catalog tooling; illustrative: open metadata catalogs (e.g., OpenMetadata, Apache Atlas), data classification schemes. Category, not a product choice. Illustrative, not endorsements.</t>
  </si>
  <si>
    <t>DLM-03</t>
  </si>
  <si>
    <t>Lifecycle Assignment Based on Data Type</t>
  </si>
  <si>
    <t>Assigns lifecycle requirements to data types based on business function, legal and regulatory drivers, and criticality, applied consistently across systems.</t>
  </si>
  <si>
    <t>The organization shall assign appropriate lifecycle requirements to data types based on business function, legal/regulatory requirements, and criticality, ensuring consistent application across systems.</t>
  </si>
  <si>
    <t>Without deliberate assignment, the same data type carries different rules in different systems; a record purged in one store lingers in another, defeating retention and creating discovery landmines.</t>
  </si>
  <si>
    <t>Map each data type to its lifecycle requirements using business, legal, and criticality inputs, then propagate that mapping to every system holding the type so treatment is uniform. See Data Classification if maintained in a separate family.</t>
  </si>
  <si>
    <t>Lifecycle requirements are not tied to data type.</t>
  </si>
  <si>
    <t>Assignments are made ad hoc when someone asks.</t>
  </si>
  <si>
    <t>Assignments exist but are applied inconsistently across systems.</t>
  </si>
  <si>
    <t>Data types carry defined lifecycle requirements applied consistently everywhere they reside.</t>
  </si>
  <si>
    <t>Assignment coverage and cross-system consistency are measured and reconciled periodically.</t>
  </si>
  <si>
    <t>ID.AM-08, ID.AM-05 (Strong, asserted)</t>
  </si>
  <si>
    <t>RA-2, SI-12, CM-8 (Partial, asserted)</t>
  </si>
  <si>
    <t>A.5.12, A.5.9 (Strong, asserted)</t>
  </si>
  <si>
    <t>CIS 3.1, CIS 3.7 (Partial, asserted)</t>
  </si>
  <si>
    <t>Data classification and policy-mapping tooling; illustrative: data classification frameworks, open catalogs with policy tags (e.g., OpenMetadata). Category, not a product choice. Illustrative, not endorsements.</t>
  </si>
  <si>
    <t>DLM-04</t>
  </si>
  <si>
    <t>Retention Schedule Development</t>
  </si>
  <si>
    <t>Develops and approves formal retention schedules specifying active-use, archival, and destruction timeframes aligned to business and legal needs.</t>
  </si>
  <si>
    <t>Formal data retention schedules shall be developed and approved, specifying timeframes for active use, archival, and destruction, aligned with business needs and legal obligations.</t>
  </si>
  <si>
    <t>Absent an approved schedule, retention is guesswork; the organization cannot prove why data was kept or deleted, and fails regulatory retention minimums or over-retention limits when challenged.</t>
  </si>
  <si>
    <t>Build retention schedules that set active, archival, and destruction timeframes for each data category, reconcile them with legal and business owners, and obtain formal approval before enforcement.</t>
  </si>
  <si>
    <t>No retention schedules exist.</t>
  </si>
  <si>
    <t>Retention periods are decided case by case without record.</t>
  </si>
  <si>
    <t>Draft schedules exist for some categories but are unapproved or partial.</t>
  </si>
  <si>
    <t>Approved retention schedules cover data categories with active, archival, and destruction timeframes.</t>
  </si>
  <si>
    <t>Schedules are reviewed against changing obligations and their accuracy is tracked.</t>
  </si>
  <si>
    <t>SI-12, AU-11 (Strong, asserted)</t>
  </si>
  <si>
    <t>A.5.33, A.8.10, A.5.31 (Strong, asserted)</t>
  </si>
  <si>
    <t>CIS 3.4 (Partial, asserted)</t>
  </si>
  <si>
    <t>Records management and retention scheduling tooling; illustrative: records retention schedule templates, open records management standards (e.g., ISO 15489). Category, not a product choice. Illustrative, not endorsements.</t>
  </si>
  <si>
    <t>DLM-05</t>
  </si>
  <si>
    <t>Data Retention Enforcement Mechanisms</t>
  </si>
  <si>
    <t>Implements automated or manual controls that enforce retention periods, block premature deletion, and trigger archival or destruction on schedule.</t>
  </si>
  <si>
    <t>Automated or manual controls shall be implemented to enforce retention periods, prevent premature deletion, and trigger archival or destruction at the appropriate lifecycle stage.</t>
  </si>
  <si>
    <t>A schedule with no enforcement is a wish; data is deleted early, kept past its limit, or never moved to archival, so the retention policy fails silently until an audit or lawsuit exposes it.</t>
  </si>
  <si>
    <t>Configure storage and application retention controls (retention locks, WORM policies, scheduled jobs) to hold data for its period, prevent early deletion, and fire archival or destruction at term; add manual checks where automation is absent.</t>
  </si>
  <si>
    <t>Retention is not enforced by any control.</t>
  </si>
  <si>
    <t>Enforcement happens manually and irregularly.</t>
  </si>
  <si>
    <t>Some systems enforce retention; others rely on memory.</t>
  </si>
  <si>
    <t>Retention controls enforce periods and prevent premature deletion across key systems.</t>
  </si>
  <si>
    <t>Enforcement effectiveness is monitored, exceptions are alerted, and gaps are closed on a cadence.</t>
  </si>
  <si>
    <t>PR.DS-01, GV.PO-01 (Partial, asserted)</t>
  </si>
  <si>
    <t>SI-12, AU-11, SC-28 (Partial, asserted)</t>
  </si>
  <si>
    <t>A.5.33, A.8.10 (Strong, asserted)</t>
  </si>
  <si>
    <t>CIS 3.4, CIS 3.5 (Partial, asserted)</t>
  </si>
  <si>
    <t>Retention enforcement and immutability tooling; illustrative: object-storage retention locks and WORM policies, lifecycle rules in storage platforms. Category, not a product choice. Illustrative, not endorsements.</t>
  </si>
  <si>
    <t>DLM-06</t>
  </si>
  <si>
    <t>Data Archival Procedures</t>
  </si>
  <si>
    <t>Separates archived data from active data and stores it securely and cost-effectively while preserving retrievability for legal, operational, or audit needs.</t>
  </si>
  <si>
    <t>Archived data shall be separated from active data and stored in a secure, cost-effective manner that supports retrieval if required by legal, operational, or audit purposes.</t>
  </si>
  <si>
    <t>If archives sit on primary storage or are secured loosely, cost balloons and dormant sensitive data stays exposed; if archives are unretrievable, the organization cannot answer a legal or audit demand it is obligated to meet.</t>
  </si>
  <si>
    <t>Move data leaving active use into a segregated archive tier with encryption and access controls, on lower-cost media, while keeping a documented retrieval path. See Backup and Recovery if archival and backup share infrastructure.</t>
  </si>
  <si>
    <t>Archived data is not separated from active data.</t>
  </si>
  <si>
    <t>Some data is moved aside informally with no standard.</t>
  </si>
  <si>
    <t>Archival storage exists but security or retrievability is inconsistent.</t>
  </si>
  <si>
    <t>Archives are segregated, secured, and retrievable per a defined procedure.</t>
  </si>
  <si>
    <t>Archive integrity, retrieval success, and cost are measured and optimized periodically.</t>
  </si>
  <si>
    <t>SI-12, CP-9, SC-28 (Partial, asserted)</t>
  </si>
  <si>
    <t>A.5.33, A.8.13, A.8.10 (Strong, asserted)</t>
  </si>
  <si>
    <t>CIS 3.11, CIS 11.2 (Partial, asserted)</t>
  </si>
  <si>
    <t>Archival and cold-storage tooling; illustrative: cold object-storage tiers, encrypted archive repositories, open archival standards (e.g., OAIS reference model). Category, not a product choice. Illustrative, not endorsements.</t>
  </si>
  <si>
    <t>DLM-07</t>
  </si>
  <si>
    <t>Archival Format &amp; Integrity Requirements</t>
  </si>
  <si>
    <t>Stores archived data in formats that preserve integrity, usability, and readability for its full retention, with periodic checks for bit rot and format obsolescence.</t>
  </si>
  <si>
    <t>Archived data shall be stored in formats that preserve integrity, usability, and readability for the duration of its retention, with periodic checks for bit rot or format obsolescence.</t>
  </si>
  <si>
    <t>Archives that are not integrity-checked or migrated silently decay; when the data is finally needed for litigation or audit it is corrupted or unreadable, which is functionally the same as never having kept it.</t>
  </si>
  <si>
    <t>Store archives in durable, open, well-documented formats, record checksums, and run scheduled integrity verification and format-migration reviews to catch bit rot and obsolescence before data is needed.</t>
  </si>
  <si>
    <t>No format or integrity requirements for archives.</t>
  </si>
  <si>
    <t>Integrity is assumed and never verified.</t>
  </si>
  <si>
    <t>Some archives are checked; formats are chosen inconsistently.</t>
  </si>
  <si>
    <t>Archives use durable formats with checksums and scheduled integrity checks.</t>
  </si>
  <si>
    <t>Integrity check results and format risk are tracked, driving proactive migration.</t>
  </si>
  <si>
    <t>PR.DS-01, ID.AM-08 (Partial, asserted)</t>
  </si>
  <si>
    <t>SI-12, SI-7, CP-9 (Partial, asserted)</t>
  </si>
  <si>
    <t>A.5.33, A.8.10 (Partial, asserted)</t>
  </si>
  <si>
    <t>CIS 11.5 (Weak, asserted)</t>
  </si>
  <si>
    <t>Integrity verification and format-preservation tooling; illustrative: checksum and fixity tools (e.g., md5/SHA utilities, fixity checkers), open preservation formats (e.g., PDF/A). Category, not a product choice. Illustrative, not endorsements.</t>
  </si>
  <si>
    <t>DLM-08</t>
  </si>
  <si>
    <t>End-of-Life Data Destruction Policy</t>
  </si>
  <si>
    <t>Defines and enforces destruction procedures for end-of-life data, using methods that are secure, irreversible, and matched to data sensitivity.</t>
  </si>
  <si>
    <t>The organization shall define and enforce destruction procedures for data reaching the end of its lifecycle, ensuring methods are secure, irreversible, and appropriate to data sensitivity.</t>
  </si>
  <si>
    <t>Data marked deleted but merely unlinked can be recovered from disks, backups, or cloud snapshots; without sensitivity-appropriate destruction, retired sensitive records leak through disposal, resale, or forensic recovery.</t>
  </si>
  <si>
    <t>Define destruction methods per sensitivity (logical deletion, cryptographic erasure, media sanitization, physical destruction), require verification and a certificate of destruction, and enforce the method that matches the data. See Media Sanitization or Asset Disposal where maintained separately.</t>
  </si>
  <si>
    <t>No defined destruction procedures.</t>
  </si>
  <si>
    <t>Data is deleted with whatever method is at hand.</t>
  </si>
  <si>
    <t>Destruction methods vary; sensitivity is not consistently considered.</t>
  </si>
  <si>
    <t>Sensitivity-appropriate, verifiable destruction procedures are defined and enforced.</t>
  </si>
  <si>
    <t>Destruction is logged, verified, and audited for effectiveness on a cadence.</t>
  </si>
  <si>
    <t>PR.DS-10, ID.AM-08 (Strong, asserted)</t>
  </si>
  <si>
    <t>MP-6, SI-12 (Strong, asserted)</t>
  </si>
  <si>
    <t>A.7.14, A.8.10 (Strong, asserted)</t>
  </si>
  <si>
    <t>CIS 3.5 (Strong, asserted)</t>
  </si>
  <si>
    <t>Secure data destruction and media sanitization tooling; illustrative: NIST SP 800-88 sanitization guidance, cryptographic erasure, certified media destruction. Category, not a product choice. Illustrative, not endorsements.</t>
  </si>
  <si>
    <t>DLM-09</t>
  </si>
  <si>
    <t>Automated End-of-Life Triggers</t>
  </si>
  <si>
    <t>Configures systems to detect data that has hit its retention threshold and automatically start archival or destruction workflows per policy.</t>
  </si>
  <si>
    <t>Systems shall be configured to identify and flag data that has reached its retention threshold, automatically initiating archival or destruction workflows in accordance with policy.</t>
  </si>
  <si>
    <t>Manual identification of end-of-life data does not scale; without automated triggers, expired data accumulates indefinitely, and the retention schedule exists on paper but is never actually executed.</t>
  </si>
  <si>
    <t>Tag data with retention metadata and configure jobs or lifecycle rules that flag records reaching the threshold and initiate the archival or destruction workflow automatically, with a review gate for sensitive deletions.</t>
  </si>
  <si>
    <t>No automated identification of end-of-life data.</t>
  </si>
  <si>
    <t>Someone occasionally scripts a one-off cleanup.</t>
  </si>
  <si>
    <t>Automated triggers exist on some systems only.</t>
  </si>
  <si>
    <t>Systems automatically flag and route expired data to archival or destruction per policy.</t>
  </si>
  <si>
    <t>Trigger coverage and accuracy are measured, and misses feed back into configuration.</t>
  </si>
  <si>
    <t>SI-12, AU-11 (Partial, asserted)</t>
  </si>
  <si>
    <t>Lifecycle automation and retention-workflow tooling; illustrative: storage lifecycle rules, scheduled retention jobs, records management workflow engines. Category, not a product choice. Illustrative, not endorsements.</t>
  </si>
  <si>
    <t>DLM-10</t>
  </si>
  <si>
    <t>Legal Hold &amp; Litigation Readiness Exception Handling</t>
  </si>
  <si>
    <t>Provides mechanisms for legal hold exceptions that suspend destruction or archival of data subject to investigation, litigation, or regulatory review.</t>
  </si>
  <si>
    <t>Lifecycle processes shall include mechanisms for legal hold exceptions, preventing destruction or archival of data subject to investigation, litigation, or regulatory review.</t>
  </si>
  <si>
    <t>If retention automation cannot be paused for a hold, relevant data is destroyed on schedule during litigation, exposing the organization to spoliation sanctions, adverse inference, and regulatory penalty.</t>
  </si>
  <si>
    <t>Implement a legal hold process that flags in-scope data and overrides retention triggers so held data cannot be destroyed or altered, with release only on documented authorization. See Legal Hold coordination with counsel.</t>
  </si>
  <si>
    <t>No legal hold capability; retention runs regardless of litigation.</t>
  </si>
  <si>
    <t>Holds are communicated informally and enforced by memory.</t>
  </si>
  <si>
    <t>A hold process exists but does not reliably override automated destruction.</t>
  </si>
  <si>
    <t>Legal holds flag data and suspend destruction and archival until authorized release.</t>
  </si>
  <si>
    <t>Hold scope, enforcement, and release are tracked and audited for defensibility.</t>
  </si>
  <si>
    <t>GV.PO-01, PR.DS-01 (Weak, asserted)</t>
  </si>
  <si>
    <t>A.5.34, A.5.33, A.5.31 (Partial, asserted)</t>
  </si>
  <si>
    <t>Legal hold and e-discovery tooling; illustrative: legal hold management modules, e-discovery preservation platforms, EDRM process guidance. Category, not a product choice. Illustrative, not endorsements.</t>
  </si>
  <si>
    <t>DLM-11</t>
  </si>
  <si>
    <t>Backup &amp; Recovery Lifecycle Coordination</t>
  </si>
  <si>
    <t>Brings backup copies into the lifecycle plan with rules for retention duration, rotation frequency, and destruction aligned to the primary data.</t>
  </si>
  <si>
    <t>Backup copies shall be included in data lifecycle plans, with clear rules on retention duration, rotation frequency, and destruction aligned with primary data lifecycle phases.</t>
  </si>
  <si>
    <t>When backups are excluded from lifecycle rules, deleted or expired data survives in backup sets indefinitely; retention and privacy erasure are undone by the very copies meant to protect availability.</t>
  </si>
  <si>
    <t>Define backup retention, rotation, and destruction rules that track the primary data lifecycle, and ensure privacy erasure and end-of-life destruction propagate to or expire from backup sets. See Backup and Recovery (BCR) where maintained.</t>
  </si>
  <si>
    <t>Backups are not covered by lifecycle rules.</t>
  </si>
  <si>
    <t>Backup retention is whatever the tool defaults to.</t>
  </si>
  <si>
    <t>Some backup sets follow retention rules; alignment with primary data is loose.</t>
  </si>
  <si>
    <t>Backup retention, rotation, and destruction align with the primary data lifecycle.</t>
  </si>
  <si>
    <t>Backup-lifecycle alignment is monitored and reconciled with primary retention on a cadence.</t>
  </si>
  <si>
    <t>PR.DS-11, RC.RP-01 (Partial, asserted)</t>
  </si>
  <si>
    <t>CP-9, SI-12, MP-6 (Partial, asserted)</t>
  </si>
  <si>
    <t>A.8.13, A.5.33, A.8.10 (Strong, asserted)</t>
  </si>
  <si>
    <t>CIS 11.1, CIS 11.2 (Partial, asserted)</t>
  </si>
  <si>
    <t>Backup lifecycle and retention tooling; illustrative: backup platforms with retention and rotation policy, immutable backup repositories, GFS rotation schemes. Category, not a product choice. Illustrative, not endorsements.</t>
  </si>
  <si>
    <t>DLM-12</t>
  </si>
  <si>
    <t>System Decommissioning Data Handling</t>
  </si>
  <si>
    <t>Ensures that when systems or applications are decommissioned, their data is migrated, archived, or destroyed according to its lifecycle status and continuity needs.</t>
  </si>
  <si>
    <t>When decommissioning systems or applications, associated data shall be migrated, archived, or destroyed based on its lifecycle status and business continuity requirements.</t>
  </si>
  <si>
    <t>Decommissioned systems often become orphaned data graveyards; drives are wiped without preserving records still under retention, or hardware is retired with sensitive data intact, causing both compliance loss and breach.</t>
  </si>
  <si>
    <t>Add a data-handling step to decommissioning that inventories the system data, then migrates, archives, or securely destroys each set per its lifecycle status before the system is retired. See Asset Disposal and System Decommissioning procedures.</t>
  </si>
  <si>
    <t>Decommissioning ignores data disposition.</t>
  </si>
  <si>
    <t>Data handling at retirement is improvised per project.</t>
  </si>
  <si>
    <t>A decommissioning checklist exists but data handling is inconsistent.</t>
  </si>
  <si>
    <t>Decommissioning requires documented migration, archival, or destruction of all system data.</t>
  </si>
  <si>
    <t>Decommissioning data handling is verified and audited, with lessons fed back into the process.</t>
  </si>
  <si>
    <t>ID.AM-08, PR.DS-10 (Partial, asserted)</t>
  </si>
  <si>
    <t>MP-6, CM-8, SI-12 (Partial, asserted)</t>
  </si>
  <si>
    <t>A.7.14, A.8.10, A.5.9 (Strong, asserted)</t>
  </si>
  <si>
    <t>CIS 1.2, CIS 3.5 (Partial, asserted)</t>
  </si>
  <si>
    <t>Asset decommissioning and data disposition tooling; illustrative: asset inventory and disposal workflows, media sanitization per NIST SP 800-88, certificate-of-destruction records. Category, not a product choice. Illustrative, not endorsements.</t>
  </si>
  <si>
    <t>DLM-13</t>
  </si>
  <si>
    <t>Cross-Border Lifecycle Compliance</t>
  </si>
  <si>
    <t>Accounts for regional regulatory requirements in lifecycle enforcement, including cross-border transfer constraints and jurisdiction-specific retention and destruction mandates.</t>
  </si>
  <si>
    <t>Data lifecycle enforcement shall account for regional regulatory requirements, including cross-border transfer constraints and jurisdiction-specific retention/destruction mandates.</t>
  </si>
  <si>
    <t>A single global retention rule violates local law somewhere; data residency and transfer restrictions are breached, or a jurisdiction's mandatory retention or erasure requirement is missed, drawing regulatory penalty.</t>
  </si>
  <si>
    <t>Tag data with applicable jurisdiction and residency requirements, and apply lifecycle rules that honor local retention, destruction, and cross-border transfer constraints per region. See Cross-Border Data Transfer controls where maintained.</t>
  </si>
  <si>
    <t>Jurisdictional requirements are not considered in the lifecycle.</t>
  </si>
  <si>
    <t>Regional rules are handled reactively when a regulator or customer raises them.</t>
  </si>
  <si>
    <t>Some jurisdictions are addressed; coverage is partial and manual.</t>
  </si>
  <si>
    <t>Lifecycle enforcement honors jurisdiction-specific retention, destruction, and transfer rules.</t>
  </si>
  <si>
    <t>Jurisdictional coverage is reviewed against regulatory change and compliance is measured.</t>
  </si>
  <si>
    <t>GV.OC-03, GV.PO-01 (Partial, asserted)</t>
  </si>
  <si>
    <t>SI-12, PT-2, AC-3 (Weak, asserted)</t>
  </si>
  <si>
    <t>A.5.31, A.5.34, A.5.33 (Strong, asserted)</t>
  </si>
  <si>
    <t>Data residency and regulatory-mapping tooling; illustrative: data residency controls in cloud regions, jurisdiction-tagged retention policy, privacy regulation mapping references. Category, not a product choice. Illustrative, not endorsements.</t>
  </si>
  <si>
    <t>DLM-14</t>
  </si>
  <si>
    <t>Ownership-Driven Lifecycle Stewardship</t>
  </si>
  <si>
    <t>Makes data owners responsible for defining, reviewing, and approving lifecycle requirements for their domains, working with legal and compliance.</t>
  </si>
  <si>
    <t>Data owners shall be responsible for defining, reviewing, and approving lifecycle requirements for their respective data domains, in coordination with legal and compliance teams.</t>
  </si>
  <si>
    <t>When no one owns lifecycle decisions, retention defaults to keep everything and no one authorizes destruction; accountability gaps stall the whole program and leave decisions to whoever happens to touch the data.</t>
  </si>
  <si>
    <t>Assign each data domain an accountable owner who sets and periodically approves its lifecycle requirements in coordination with legal and compliance, and record those approvals. See Data Governance roles and RACI.</t>
  </si>
  <si>
    <t>No ownership of lifecycle decisions.</t>
  </si>
  <si>
    <t>Ownership is assumed informally for a few datasets.</t>
  </si>
  <si>
    <t>Owners are named for some domains but engagement is inconsistent.</t>
  </si>
  <si>
    <t>Every data domain has an accountable owner approving lifecycle requirements with legal and compliance.</t>
  </si>
  <si>
    <t>Owner engagement and approval currency are tracked and reviewed on a cadence.</t>
  </si>
  <si>
    <t>GV.RR-02, ID.AM-08 (Strong, asserted)</t>
  </si>
  <si>
    <t>PM-5, CM-8, SI-12 (Partial, asserted)</t>
  </si>
  <si>
    <t>A.5.9, A.5.2, A.5.1 (Strong, asserted)</t>
  </si>
  <si>
    <t>CIS 3.6 (Partial, asserted)</t>
  </si>
  <si>
    <t>Data ownership and stewardship tooling; illustrative: data catalog ownership and stewardship assignments, RACI matrices, governance workflow platforms. Category, not a product choice. Illustrative, not endorsements.</t>
  </si>
  <si>
    <t>DLM-15</t>
  </si>
  <si>
    <t>Business Process Integration of DLM</t>
  </si>
  <si>
    <t>Embeds lifecycle rules into business processes and workflows so archival and deletion happen without disrupting operations.</t>
  </si>
  <si>
    <t>Data lifecycle rules shall be embedded into business processes and workflows, ensuring lifecycle actions (e.g., archival, deletion) occur without disruption to operations.</t>
  </si>
  <si>
    <t>Lifecycle actions bolted on after the fact break things; a deletion job removes records an active process still needs, or lifecycle steps are skipped because they are not part of how work actually runs.</t>
  </si>
  <si>
    <t>Build lifecycle actions into the process and system workflows that create and use the data, so archival and deletion trigger at natural process points and dependencies are respected rather than surprised.</t>
  </si>
  <si>
    <t>Lifecycle actions are disconnected from business processes.</t>
  </si>
  <si>
    <t>Lifecycle steps are inserted manually and sometimes forgotten.</t>
  </si>
  <si>
    <t>Some workflows incorporate lifecycle actions; many do not.</t>
  </si>
  <si>
    <t>Lifecycle rules are embedded in business processes so actions occur without disruption.</t>
  </si>
  <si>
    <t>Process integration is monitored, and disruptions or misses drive workflow refinement.</t>
  </si>
  <si>
    <t>GV.PO-01, ID.IM-03 (Partial, asserted)</t>
  </si>
  <si>
    <t>SI-12, PL-2 (Weak, asserted)</t>
  </si>
  <si>
    <t>A.5.33, A.8.10, A.5.37 (Partial, asserted)</t>
  </si>
  <si>
    <t>Workflow and business-process automation tooling; illustrative: BPM and workflow engines, event-driven lifecycle hooks, records management workflow integration. Category, not a product choice. Illustrative, not endorsements.</t>
  </si>
  <si>
    <t>DLM-16</t>
  </si>
  <si>
    <t>Data Storage Tiering Based on Lifecycle Phase</t>
  </si>
  <si>
    <t>Implements storage tiering (hot, warm, cold) aligned to the data's current lifecycle stage to optimize cost, performance, and risk.</t>
  </si>
  <si>
    <t>The organization shall implement data storage strategies (e.g., hot, warm, cold storage) aligned with the data’s current lifecycle stage to optimize cost, performance, and risk.</t>
  </si>
  <si>
    <t>Keeping all data on high-performance storage wastes budget and keeps dormant sensitive data on the most exposed tier; misaligned tiering either overspends or slows access to data that is still actively used.</t>
  </si>
  <si>
    <t>Define storage tiers and map lifecycle stages to them, then use automated tiering policies to move data to hot, warm, or cold storage as it ages, balancing cost, access speed, and exposure.</t>
  </si>
  <si>
    <t>Storage tiering is not aligned to lifecycle stage.</t>
  </si>
  <si>
    <t>Data is moved between tiers manually and occasionally.</t>
  </si>
  <si>
    <t>Some datasets are tiered; policy is inconsistent.</t>
  </si>
  <si>
    <t>Storage tiers are mapped to lifecycle stages with automated tiering policies.</t>
  </si>
  <si>
    <t>Tiering cost, performance, and placement are measured and tuned periodically.</t>
  </si>
  <si>
    <t>ID.AM-08, PR.DS-01 (Weak, asserted)</t>
  </si>
  <si>
    <t>SC-6, SI-12 (Weak, asserted)</t>
  </si>
  <si>
    <t>A.8.10, A.8.6 (Partial, asserted)</t>
  </si>
  <si>
    <t>Storage tiering and lifecycle-management tooling; illustrative: cloud storage tier classes (hot/cool/cold/archive), automated storage lifecycle policies, tiered on-prem storage. Category, not a product choice. Illustrative, not endorsements.</t>
  </si>
  <si>
    <t>DLM-17</t>
  </si>
  <si>
    <t>Periodic Lifecycle Policy Review &amp; Updates</t>
  </si>
  <si>
    <t>Reviews lifecycle policies and schedules at least annually to reflect regulatory, business, and architecture changes.</t>
  </si>
  <si>
    <t>Lifecycle policies and schedules shall be reviewed at least annually to reflect changes in regulatory obligations, business requirements, or information systems architecture.</t>
  </si>
  <si>
    <t>Static lifecycle policies drift out of alignment with new laws, new systems, and new data types; the organization keeps enforcing rules that are now wrong, creating both compliance gaps and unnecessary retention.</t>
  </si>
  <si>
    <t>Schedule at least annual review of lifecycle policies and retention schedules, triggered also by major regulatory or architecture change, and record updates with approval and effective dates.</t>
  </si>
  <si>
    <t>Lifecycle policies are never reviewed after issuance.</t>
  </si>
  <si>
    <t>Reviews happen only when something breaks.</t>
  </si>
  <si>
    <t>Reviews occur irregularly without a set cadence.</t>
  </si>
  <si>
    <t>Lifecycle policies and schedules are reviewed at least annually and on major change.</t>
  </si>
  <si>
    <t>Review timeliness and the impact of updates are tracked and used to improve the cycle.</t>
  </si>
  <si>
    <t>GV.PO-02, ID.IM-03 (Strong, asserted)</t>
  </si>
  <si>
    <t>SI-12, PM-1, CA-7 (Partial, asserted)</t>
  </si>
  <si>
    <t>A.5.1, Cl.9.3, A.5.36 (Strong, asserted)</t>
  </si>
  <si>
    <t>CIS 3.1 (Weak, asserted)</t>
  </si>
  <si>
    <t>Policy lifecycle and governance review tooling; illustrative: policy management platforms with review cadence, GRC review workflows, documented review calendars. Category, not a product choice. Illustrative, not endorsements.</t>
  </si>
  <si>
    <t>DLM-18</t>
  </si>
  <si>
    <t>Shadow IT Lifecycle Control Enforcement</t>
  </si>
  <si>
    <t>Establishes processes to find data in unauthorized systems or applications (shadow IT) and apply lifecycle rules or remediate it.</t>
  </si>
  <si>
    <t>Processes shall be established to identify data stored or processed in unauthorized systems or applications (shadow IT) and apply appropriate lifecycle rules or remediation.</t>
  </si>
  <si>
    <t>Data in unsanctioned tools sits outside every lifecycle control; it is never classified, retained correctly, or destroyed, and becomes an invisible reservoir of regulated data that surfaces only in a breach or discovery request.</t>
  </si>
  <si>
    <t>Discover shadow data stores through network, endpoint, and cloud discovery, then bring located data under lifecycle rules or remediate by migration or removal. See Shadow IT and Data Discovery controls where maintained.</t>
  </si>
  <si>
    <t>No effort to find data in unauthorized systems.</t>
  </si>
  <si>
    <t>Shadow IT data is addressed only when stumbled upon.</t>
  </si>
  <si>
    <t>Discovery happens sporadically with partial coverage.</t>
  </si>
  <si>
    <t>A defined process discovers shadow-IT data and applies lifecycle rules or remediation.</t>
  </si>
  <si>
    <t>Discovery coverage and remediation rates are measured and improved on a cadence.</t>
  </si>
  <si>
    <t>ID.AM-08, DE.CM-09 (Partial, asserted)</t>
  </si>
  <si>
    <t>CM-8, CA-9, SI-12 (Partial, asserted)</t>
  </si>
  <si>
    <t>A.5.9, A.8.10, A.5.23 (Partial, asserted)</t>
  </si>
  <si>
    <t>CIS 3.1, CIS 1.2 (Partial, asserted)</t>
  </si>
  <si>
    <t>Data discovery and shadow-IT detection tooling; illustrative: data discovery and classification scanners, CASB for sanctioned-app visibility, network and cloud asset discovery. Category, not a product choice. Illustrative, not endorsements.</t>
  </si>
  <si>
    <t>DLM-19</t>
  </si>
  <si>
    <t>Lifecycle-Aware Data Migration Planning</t>
  </si>
  <si>
    <t>Preserves, validates, and documents lifecycle stage, retention clock, and destruction requirements when migrating data between systems or platforms.</t>
  </si>
  <si>
    <t>When migrating data between systems or platforms, lifecycle stage, retention clock, and destruction requirements shall be preserved, validated, and documented.</t>
  </si>
  <si>
    <t>Migrations routinely reset the retention clock or drop lifecycle metadata; data that was three years into a seven-year retention arrives looking brand new, and destruction obligations are lost in the move.</t>
  </si>
  <si>
    <t>Include lifecycle metadata (stage, retention start, destruction date) in migration mapping, validate it after cutover, and document the preserved state so the retention clock and destruction rules survive the migration.</t>
  </si>
  <si>
    <t>Lifecycle state is lost or ignored during migrations.</t>
  </si>
  <si>
    <t>Migration teams preserve retention data only if they think of it.</t>
  </si>
  <si>
    <t>Some migrations preserve lifecycle metadata; validation is inconsistent.</t>
  </si>
  <si>
    <t>Migrations preserve, validate, and document lifecycle stage, retention clock, and destruction requirements.</t>
  </si>
  <si>
    <t>Migration lifecycle fidelity is verified post-migration and defects feed back into the migration process.</t>
  </si>
  <si>
    <t>SI-12, CM-3, SC-28 (Partial, asserted)</t>
  </si>
  <si>
    <t>A.8.10, A.5.33, A.8.32 (Partial, asserted)</t>
  </si>
  <si>
    <t>Data migration and metadata-preservation tooling; illustrative: ETL and migration platforms with metadata mapping, data lineage tracking, migration validation scripts. Category, not a product choice. Illustrative, not endorsements.</t>
  </si>
  <si>
    <t>DLM-20</t>
  </si>
  <si>
    <t>Lifecycle Monitoring &amp; Reporting</t>
  </si>
  <si>
    <t>Implements monitoring and reporting that tracks data across lifecycle stages, shows pending actions, and alerts on violations.</t>
  </si>
  <si>
    <t>The organization shall implement monitoring and reporting mechanisms that track data across lifecycle stages, provide transparency into pending actions, and alert on violations.</t>
  </si>
  <si>
    <t>Without lifecycle visibility, no one knows what is overdue for destruction, stuck in the wrong stage, or violating retention; problems accumulate unseen until an audit or incident forces a painful, retroactive cleanup.</t>
  </si>
  <si>
    <t>Instrument the lifecycle to report data volumes per stage, upcoming archival and destruction actions, and violations, and route alerts to owners so exceptions are handled promptly. See Logging and Monitoring where the telemetry is shared.</t>
  </si>
  <si>
    <t>No monitoring of data across lifecycle stages.</t>
  </si>
  <si>
    <t>Lifecycle status is checked manually when someone asks.</t>
  </si>
  <si>
    <t>Some reporting exists; alerting on violations is limited.</t>
  </si>
  <si>
    <t>Monitoring tracks lifecycle stages, surfaces pending actions, and alerts on violations.</t>
  </si>
  <si>
    <t>Lifecycle metrics and alert response are reviewed and used to drive improvement.</t>
  </si>
  <si>
    <t>DE.CM-09, GV.OV-03 (Partial, asserted)</t>
  </si>
  <si>
    <t>SI-12, CA-7, AU-6 (Partial, asserted)</t>
  </si>
  <si>
    <t>A.8.16, A.5.33, A.8.10 (Partial, asserted)</t>
  </si>
  <si>
    <t>CIS 3.1, CIS 8.11 (Weak, asserted)</t>
  </si>
  <si>
    <t>Lifecycle monitoring and reporting tooling; illustrative: data governance dashboards, retention and disposition reporting, alerting on policy violations. Category, not a product choice. Illustrative, not endorsements.</t>
  </si>
  <si>
    <t>DLM-21</t>
  </si>
  <si>
    <t>Data Minimization &amp; Lifecycle Entry Validation</t>
  </si>
  <si>
    <t>Implements mechanisms to evaluate necessity before data enters the lifecycle, ensuring data collected or generated is minimal and purposeful.</t>
  </si>
  <si>
    <t>Prior to data entering the lifecycle process, mechanisms shall be implemented to evaluate necessity, ensuring data collected or generated is minimal and purposeful for the intended function.</t>
  </si>
  <si>
    <t>Collecting data with no defined purpose creates lifelong liability; every unnecessary field must still be secured, retained, and eventually destroyed, and it expands breach impact and privacy exposure for no business gain.</t>
  </si>
  <si>
    <t>Add a minimization gate at collection and generation that checks each data element against a stated purpose and rejects or drops what is not needed, so only purposeful data enters the lifecycle. See Privacy by Design and Data Classification.</t>
  </si>
  <si>
    <t>No evaluation of necessity before data is collected.</t>
  </si>
  <si>
    <t>Minimization depends on individual judgment.</t>
  </si>
  <si>
    <t>Some collection points assess necessity; many do not.</t>
  </si>
  <si>
    <t>A minimization check validates necessity and purpose before data enters the lifecycle.</t>
  </si>
  <si>
    <t>Minimization effectiveness is measured, and over-collection is identified and corrected on a cadence.</t>
  </si>
  <si>
    <t>GV.PO-01, ID.AM-08 (Weak, asserted)</t>
  </si>
  <si>
    <t>PT-2, SI-12, PM-25 (Partial, asserted)</t>
  </si>
  <si>
    <t>A.5.34, A.8.10 (Partial, asserted)</t>
  </si>
  <si>
    <t>Data minimization and privacy-by-design tooling; illustrative: privacy engineering practices, collection-point necessity checks, data protection impact assessment templates. Category, not a product choice. Illustrative, not endorsements.</t>
  </si>
  <si>
    <t>Data Residency &amp; Sovereignty (DRS)</t>
  </si>
  <si>
    <t>DRS-01</t>
  </si>
  <si>
    <t>Data Residency Policy Development</t>
  </si>
  <si>
    <t>Establishes and maintains a written data residency policy defining where data may be stored, processed, and transmitted based on geographic and jurisdictional constraints.</t>
  </si>
  <si>
    <t>The organization shall establish and maintain a data residency policy that defines requirements and restrictions for data storage, processing, and transmission based on geographic and jurisdictional constraints.</t>
  </si>
  <si>
    <t>Without a stated residency policy, storage and processing decisions default to convenience, silently placing regulated data in jurisdictions that violate localization law or contract and inviting fines and forced migration.</t>
  </si>
  <si>
    <t>Draft a data residency policy that ties allowed regions to data classifications and legal obligations; approve it at the governance level and review it on a set cadence. See Data Classification and Handling.</t>
  </si>
  <si>
    <t>No data residency policy exists.</t>
  </si>
  <si>
    <t>Residency handled informally per project or per engineer.</t>
  </si>
  <si>
    <t>A policy exists for some data types but is not comprehensive or consistently applied.</t>
  </si>
  <si>
    <t>A documented residency policy covers all data classes, maps to legal obligations, and is approved and communicated.</t>
  </si>
  <si>
    <t>Policy adherence is measured, exceptions tracked, and the policy revised as laws and footprint change.</t>
  </si>
  <si>
    <t>GV.OC-03, GV.PO-01 (Strong, asserted)</t>
  </si>
  <si>
    <t>PM-9, PL-1, SA-9 (Partial, asserted)</t>
  </si>
  <si>
    <t>A.5.31, A.5.1, A.5.34 (Strong, asserted)</t>
  </si>
  <si>
    <t>Policy management and governance-documentation platforms; illustrative: GRC/policy repositories, wiki-based policy libraries, published data-classification standards. Category, not a product choice. Illustrative, not endorsements.</t>
  </si>
  <si>
    <t>DRS-02</t>
  </si>
  <si>
    <t>Jurisdictional Mapping of Data Assets</t>
  </si>
  <si>
    <t>Maintains a current map of every geographic location where data is stored, processed, or transmitted, spanning cloud regions, backups, and third-party platforms.</t>
  </si>
  <si>
    <t>The organization shall maintain a current map of all geographic locations where data is stored, processed, or transmitted, including cloud data centers, backups, and third-party platforms.</t>
  </si>
  <si>
    <t>If the organization cannot say where its data physically lives, it cannot prove residency compliance or respond to a localization mandate, and unknown copies in unexpected regions surface only during a breach or audit.</t>
  </si>
  <si>
    <t>Build and continually update an inventory that records data location across cloud accounts, backups, and vendors; reconcile it against discovery scans rather than trusting documentation alone. See Data Inventory and Mapping.</t>
  </si>
  <si>
    <t>No mapping of where data resides.</t>
  </si>
  <si>
    <t>Locations known anecdotally for major systems only.</t>
  </si>
  <si>
    <t>A location map exists but is manually maintained and drifts from reality.</t>
  </si>
  <si>
    <t>A comprehensive, regularly refreshed map covers cloud, backup, and third-party locations.</t>
  </si>
  <si>
    <t>Location mapping is automated, reconciled against discovery, and accuracy is measured over time.</t>
  </si>
  <si>
    <t>ID.AM-01, ID.AM-02, ID.AM-05 (Partial, asserted)</t>
  </si>
  <si>
    <t>CM-8, PM-5, SA-9 (Partial, asserted)</t>
  </si>
  <si>
    <t>A.5.9, A.5.34 (Partial, asserted)</t>
  </si>
  <si>
    <t>Data discovery and asset inventory tooling; illustrative: cloud resource inventory services, open data-catalog projects, data-mapping registers. Category, not a product choice. Illustrative, not endorsements.</t>
  </si>
  <si>
    <t>DRS-03</t>
  </si>
  <si>
    <t>Data Sovereignty Impact Assessment</t>
  </si>
  <si>
    <t>Conducts a formal impact assessment of the legal and regulatory implications of storing or processing data in specific jurisdictions, including government access laws and localization mandates.</t>
  </si>
  <si>
    <t>A formal impact assessment shall be conducted to evaluate the legal and regulatory implications of storing or processing data in specific jurisdictions, including government access laws and data localization mandates.</t>
  </si>
  <si>
    <t>Placing data in a jurisdiction without assessing its access laws can expose that data to lawful foreign government demands or breach localization rules, a harm discovered only after data has already been exposed or seized.</t>
  </si>
  <si>
    <t>Run a documented sovereignty impact assessment per jurisdiction before committing data there, covering government access regimes, transfer law, and localization mandates; record findings and required controls.</t>
  </si>
  <si>
    <t>No assessment of jurisdictional legal risk.</t>
  </si>
  <si>
    <t>Legal implications considered informally, undocumented.</t>
  </si>
  <si>
    <t>Assessments done for some jurisdictions without a consistent method.</t>
  </si>
  <si>
    <t>A standard sovereignty impact assessment is required and documented before data is placed in a jurisdiction.</t>
  </si>
  <si>
    <t>Assessments are reviewed on a cadence and re-run when laws or data placement change.</t>
  </si>
  <si>
    <t>GV.OC-03, ID.RA-05, GV.RM-01 (Partial, asserted)</t>
  </si>
  <si>
    <t>RA-3, PM-9, PL-2 (Partial, asserted)</t>
  </si>
  <si>
    <t>A.5.31, A.5.34, Cl.6.1 (Strong, asserted)</t>
  </si>
  <si>
    <t>Risk and privacy impact assessment tooling; illustrative: DPIA/PIA templates, GRC risk registers, jurisdictional legal reference services. Category, not a product choice. Illustrative, not endorsements.</t>
  </si>
  <si>
    <t>DRS-04</t>
  </si>
  <si>
    <t>Residency Requirements for Regulated Data Types</t>
  </si>
  <si>
    <t>Defines and enforces residency constraints for regulated data types in accordance with applicable laws and industry regulations.</t>
  </si>
  <si>
    <t>The organization shall define and enforce residency constraints for regulated data types in accordance with applicable laws and industry regulations.</t>
  </si>
  <si>
    <t>Treating all data alike lets regulated categories such as health, financial, or personal data land outside required borders, producing direct statutory violations and penalties tied to that specific data class.</t>
  </si>
  <si>
    <t>Bind residency rules to data classification so each regulated type carries an allowed-region constraint, and enforce those constraints in provisioning and storage decisions. See Data Classification and Handling.</t>
  </si>
  <si>
    <t>No residency rules tied to regulated data types.</t>
  </si>
  <si>
    <t>Some regulated data kept in-region by informal habit.</t>
  </si>
  <si>
    <t>Residency constraints defined for a few data types, unevenly enforced.</t>
  </si>
  <si>
    <t>Every regulated data type has defined residency constraints that are enforced at provisioning.</t>
  </si>
  <si>
    <t>Enforcement is measured, violations remediated, and constraints updated as regulations evolve.</t>
  </si>
  <si>
    <t>GV.OC-03, PR.DS-01, ID.AM-05 (Partial, asserted)</t>
  </si>
  <si>
    <t>SA-9, AC-3, PM-9 (Partial, asserted)</t>
  </si>
  <si>
    <t>A.5.31, A.5.12, A.5.34 (Strong, asserted)</t>
  </si>
  <si>
    <t>Data classification and policy-enforcement tooling; illustrative: data classification and labeling systems, DLP policy engines, region-tagging in cloud governance. Category, not a product choice. Illustrative, not endorsements.</t>
  </si>
  <si>
    <t>DRS-05</t>
  </si>
  <si>
    <t>Cross-Border Data Transfer Controls</t>
  </si>
  <si>
    <t>Implements controls to monitor, log, and restrict cross-border data transfers and to ensure a valid transfer mechanism such as SCCs, BCRs, or international agreements is in place.</t>
  </si>
  <si>
    <t>The organization shall implement controls to monitor, log, and restrict cross-border data transfers, ensuring compliance with data transfer mechanisms such as SCCs, BCRs, or international agreements.</t>
  </si>
  <si>
    <t>Cross-border transfers without a lawful mechanism are directly unlawful under regimes like GDPR, and undetected transfers mean the organization cannot prove which mechanism, if any, covered a given data flow.</t>
  </si>
  <si>
    <t>Inventory international data flows, attach the appropriate transfer mechanism to each, and deploy monitoring and logging that flags transfers lacking a valid basis. See Cross-Border Data Transfer Controls dependency on DRS-16.</t>
  </si>
  <si>
    <t>Cross-border transfers are neither restricted nor logged.</t>
  </si>
  <si>
    <t>Transfer mechanisms handled case by case by legal only.</t>
  </si>
  <si>
    <t>Some transfers are documented and covered but monitoring is partial.</t>
  </si>
  <si>
    <t>Transfers are inventoried, each has a valid mechanism, and they are logged and restricted.</t>
  </si>
  <si>
    <t>Transfer coverage and mechanism validity are measured and reviewed as adequacy decisions change.</t>
  </si>
  <si>
    <t>GV.OC-03, DE.CM-09, PR.DS-02 (Partial, asserted)</t>
  </si>
  <si>
    <t>AC-4, SC-7, AU-6 (Partial, asserted)</t>
  </si>
  <si>
    <t>A.5.14, A.5.31, A.5.34 (Strong, asserted)</t>
  </si>
  <si>
    <t>CIS 3, CIS 13 (Weak, asserted)</t>
  </si>
  <si>
    <t>Data flow monitoring and transfer-governance tooling; illustrative: DLP and network egress monitoring, transfer-mechanism registers (SCC/BCR trackers), API and gateway logging. Category, not a product choice. Illustrative, not endorsements.</t>
  </si>
  <si>
    <t>DRS-06</t>
  </si>
  <si>
    <t>Cloud Provider Residency Declarations</t>
  </si>
  <si>
    <t>Requires cloud service providers to disclose the physical and logical locations of data storage and processing and to offer region-specific localization mechanisms where applicable.</t>
  </si>
  <si>
    <t>Cloud service providers shall be required to disclose physical and logical locations of data storage and processing, and to provide mechanisms for region-specific data localization where applicable.</t>
  </si>
  <si>
    <t>Without provider location disclosure and region controls, the organization cannot verify where a cloud service actually stores data, and default multi-region replication can move data across borders invisibly.</t>
  </si>
  <si>
    <t>Obtain written provider disclosures of storage and processing regions, select services that support region pinning, and configure workloads to the required regions. See Cloud Provider Residency Declarations and DRS-08.</t>
  </si>
  <si>
    <t>Provider data locations are unknown and unrequested.</t>
  </si>
  <si>
    <t>Region assumptions based on account settings, unverified.</t>
  </si>
  <si>
    <t>Location disclosures obtained for some providers.</t>
  </si>
  <si>
    <t>Providers are required to disclose locations and offer region pinning, and this is verified.</t>
  </si>
  <si>
    <t>Provider location claims are periodically re-verified and tracked against contractual commitments.</t>
  </si>
  <si>
    <t>GV.SC-06, ID.AM-05, GV.SC-07 (Partial, asserted)</t>
  </si>
  <si>
    <t>SA-9, SA-4, CM-8 (Partial, asserted)</t>
  </si>
  <si>
    <t>A.5.23, A.5.34, A.5.21 (Strong, asserted)</t>
  </si>
  <si>
    <t>Cloud region governance and provider-assurance tooling; illustrative: cloud region policy controls, provider transparency and location documentation, SaaS subprocessor registers. Category, not a product choice. Illustrative, not endorsements.</t>
  </si>
  <si>
    <t>DRS-07</t>
  </si>
  <si>
    <t>Data Sovereignty Clauses in Contracts</t>
  </si>
  <si>
    <t>Requires vendor and third-party contracts to define permitted data residency locations, handling obligations, and jurisdictional control boundaries.</t>
  </si>
  <si>
    <t>Vendor and third-party contracts shall include language that defines permitted data residency locations, handling obligations, and jurisdictional control boundaries.</t>
  </si>
  <si>
    <t>Absent contractual residency terms, a vendor may lawfully move or replicate data to any region it chooses, leaving the organization with no enforceable recourse when that placement breaks its own compliance obligations.</t>
  </si>
  <si>
    <t>Add residency, handling, and jurisdiction clauses to vendor contracts and data processing agreements, and confirm they survive to subprocessors. See Third-Party Risk Management.</t>
  </si>
  <si>
    <t>Contracts are silent on data residency.</t>
  </si>
  <si>
    <t>Residency raised in negotiation only for major vendors.</t>
  </si>
  <si>
    <t>Some contracts include residency clauses using ad hoc language.</t>
  </si>
  <si>
    <t>Standard residency and jurisdiction clauses are required in vendor contracts and DPAs.</t>
  </si>
  <si>
    <t>Contract residency terms are tracked, audited against vendor practice, and refreshed at renewal.</t>
  </si>
  <si>
    <t>GV.SC-05, GV.SC-06, GV.OC-03 (Strong, asserted)</t>
  </si>
  <si>
    <t>SA-4, SA-9, SR-3 (Partial, asserted)</t>
  </si>
  <si>
    <t>A.5.20, A.5.23, A.5.31 (Strong, asserted)</t>
  </si>
  <si>
    <t>Contract lifecycle and third-party governance tooling; illustrative: contract management repositories, DPA and clause libraries, vendor risk registers. Category, not a product choice. Illustrative, not endorsements.</t>
  </si>
  <si>
    <t>DRS-08</t>
  </si>
  <si>
    <t>Residency Enforcement through Technical Controls</t>
  </si>
  <si>
    <t>Deploys technical controls such as geofencing, region-locked storage, and traffic routing policies to enforce data residency at the infrastructure and application layers.</t>
  </si>
  <si>
    <t>The organization shall deploy technical controls (e.g., geofencing, region-locked storage, traffic routing policies) to enforce data residency requirements at the infrastructure and application layers.</t>
  </si>
  <si>
    <t>Policy and contracts without technical enforcement rely on human discipline, so a single misconfigured bucket or replication rule can place data outside its required region despite every written commitment to the contrary.</t>
  </si>
  <si>
    <t>Enforce residency in the platform itself using region-locked storage, geofencing, and routing policies, and block provisioning outside allowed regions through policy-as-code guardrails. See DRS-06 and Cloud Security Posture Management.</t>
  </si>
  <si>
    <t>No technical enforcement of residency.</t>
  </si>
  <si>
    <t>Region settings applied manually per resource.</t>
  </si>
  <si>
    <t>Some region locks in place but bypassable and uneven.</t>
  </si>
  <si>
    <t>Region-locking, geofencing, and routing controls enforce residency across environments.</t>
  </si>
  <si>
    <t>Enforcement coverage is measured, drift is auto-remediated, and controls are tuned over time.</t>
  </si>
  <si>
    <t>PR.DS-01, PR.IR-01, PR.DS-02 (Partial, asserted)</t>
  </si>
  <si>
    <t>AC-4, SC-7, CM-6, SC-28 (Partial, asserted)</t>
  </si>
  <si>
    <t>A.8.20, A.8.22, A.5.14 (Partial, asserted)</t>
  </si>
  <si>
    <t>CIS 3, CIS 4, CIS 13 (Partial, asserted)</t>
  </si>
  <si>
    <t>Infrastructure policy-enforcement and cloud guardrail tooling; illustrative: policy-as-code engines (e.g., OPA), cloud region service control policies, geofencing at CDN and gateway. Category, not a product choice. Illustrative, not endorsements.</t>
  </si>
  <si>
    <t>DRS-09</t>
  </si>
  <si>
    <t>Sovereignty Risk in Governmental Access Scenarios</t>
  </si>
  <si>
    <t>Evaluates and documents the risk of foreign government access to data based on where it resides or transits and implements compensating controls as needed.</t>
  </si>
  <si>
    <t>The organization shall evaluate and document the risk of foreign government access to data based on where data resides or transits, and implement compensating controls as needed.</t>
  </si>
  <si>
    <t>Data in certain jurisdictions is reachable through lawful government access powers regardless of the owner's wishes, and failing to assess this exposes sensitive data to compelled disclosure the organization never anticipated or mitigated.</t>
  </si>
  <si>
    <t>Assess government access exposure per jurisdiction and apply compensating controls such as strong customer-held encryption, key residency, and data minimization where risk is elevated. See DRS-18 and Cryptographic Controls.</t>
  </si>
  <si>
    <t>Government access risk is not considered.</t>
  </si>
  <si>
    <t>Concern raised informally for a few countries.</t>
  </si>
  <si>
    <t>Some jurisdictions assessed without documented compensating controls.</t>
  </si>
  <si>
    <t>Government access risk is documented per jurisdiction with defined compensating controls.</t>
  </si>
  <si>
    <t>Access-risk posture is reviewed on a cadence and updated as legal regimes and threats shift.</t>
  </si>
  <si>
    <t>ID.RA-05, GV.OC-03, PR.DS-01 (Partial, asserted)</t>
  </si>
  <si>
    <t>RA-3, SC-28, SC-12, AC-4 (Partial, asserted)</t>
  </si>
  <si>
    <t>A.5.31, A.5.34, A.8.24 (Partial, asserted)</t>
  </si>
  <si>
    <t>Sovereignty risk assessment and encryption/key-residency tooling; illustrative: risk registers, customer-managed and hold-your-own-key encryption, key management with regional key storage. Category, not a product choice. Illustrative, not endorsements.</t>
  </si>
  <si>
    <t>DRS-10</t>
  </si>
  <si>
    <t>Residency-Aware Data Segmentation</t>
  </si>
  <si>
    <t>Segments data logically and/or physically by residency requirement so that data subject to localization mandates is isolated from unrestricted data.</t>
  </si>
  <si>
    <t>Data shall be segmented logically and/or physically based on residency requirements, ensuring that data subject to localization mandates is isolated from unrestricted data.</t>
  </si>
  <si>
    <t>When localized and unrestricted data share the same stores and pipelines, a routine replication, backup, or analytics job can drag regulated data across borders because nothing separates the two populations.</t>
  </si>
  <si>
    <t>Partition regulated data into residency-scoped stores, accounts, or tenants and keep processing pipelines from mixing restricted and unrestricted data. See Data Classification and Handling and DRS-08.</t>
  </si>
  <si>
    <t>Data of different residency requirements is commingled.</t>
  </si>
  <si>
    <t>Ad hoc separation for a few sensitive datasets.</t>
  </si>
  <si>
    <t>Some segmentation exists but boundaries are inconsistent.</t>
  </si>
  <si>
    <t>Residency-scoped data is segmented into isolated stores and pipelines by design.</t>
  </si>
  <si>
    <t>Segmentation integrity is monitored, leakage between zones is detected, and boundaries are refined.</t>
  </si>
  <si>
    <t>PR.DS-01, PR.IR-01, PR.AA-05 (Partial, asserted)</t>
  </si>
  <si>
    <t>SC-4, SC-7, AC-4, SC-32 (Partial, asserted)</t>
  </si>
  <si>
    <t>A.8.20, A.8.22, A.8.12 (Partial, asserted)</t>
  </si>
  <si>
    <t>Data segmentation and isolation tooling; illustrative: separate cloud accounts and regional tenants, network segmentation, storage partitioning by classification. Category, not a product choice. Illustrative, not endorsements.</t>
  </si>
  <si>
    <t>DRS-11</t>
  </si>
  <si>
    <t>Data Localization Exceptions Process</t>
  </si>
  <si>
    <t>Establishes an approval process for exception requests to store or process data outside its mandated jurisdiction, requiring legal, security, and business justification.</t>
  </si>
  <si>
    <t>An approval process shall be established for exception requests to store or process data outside of its mandated jurisdiction, requiring legal, security, and business justification.</t>
  </si>
  <si>
    <t>Without a formal exception path, teams facing a residency constraint either violate it quietly or stall the business, and there is no record of who approved an out-of-region placement or why.</t>
  </si>
  <si>
    <t>Define an exception workflow that requires legal, security, and business sign-off, time-bounds each approval, and logs it in a tracked register subject to review. See Exception and Risk Acceptance Management.</t>
  </si>
  <si>
    <t>No exception process; deviations are silent.</t>
  </si>
  <si>
    <t>An exception process exists but approvals and expiry are inconsistent.</t>
  </si>
  <si>
    <t>A documented exception workflow requires multi-function approval and records each grant.</t>
  </si>
  <si>
    <t>Exceptions are time-bound, tracked, reviewed for recurrence, and drive control improvements.</t>
  </si>
  <si>
    <t>GV.RM-04, GV.PO-02, GV.OC-03 (Partial, asserted)</t>
  </si>
  <si>
    <t>CA-5, PL-2, PM-9 (Partial, asserted)</t>
  </si>
  <si>
    <t>A.5.31, Cl.6.1, A.5.1 (Partial, asserted)</t>
  </si>
  <si>
    <t>Exception and risk-acceptance workflow tooling; illustrative: GRC exception registers, ticketing-based approval workflows, policy waiver logs. Category, not a product choice. Illustrative, not endorsements.</t>
  </si>
  <si>
    <t>DRS-12</t>
  </si>
  <si>
    <t>Residency Considerations in M&amp;A and Divestitures</t>
  </si>
  <si>
    <t>Assesses data residency risks during mergers, acquisitions, and divestitures, focusing on inherited data locations, cloud regions, and jurisdiction changes.</t>
  </si>
  <si>
    <t>Data residency risks shall be assessed during mergers, acquisitions, or divestitures, with emphasis on inherited data locations, cloud regions, and legal jurisdiction changes.</t>
  </si>
  <si>
    <t>A transaction can transfer or inherit data sitting in non-compliant regions, or shift the controlling entity's jurisdiction, creating instant violations and unplanned migration costs that surface only after close.</t>
  </si>
  <si>
    <t>Include residency and sovereignty review in transaction due diligence, cataloging inherited data locations and cloud regions and planning remediation before or immediately after close. See DRS-02 and DRS-03.</t>
  </si>
  <si>
    <t>Residency is not considered in M&amp;A or divestiture.</t>
  </si>
  <si>
    <t>Data location noted informally during due diligence.</t>
  </si>
  <si>
    <t>Residency reviewed in some deals without a standard method.</t>
  </si>
  <si>
    <t>Residency risk is a standard due-diligence item with documented inherited-location findings.</t>
  </si>
  <si>
    <t>Post-deal residency remediation is tracked to closure and lessons feed the due-diligence playbook.</t>
  </si>
  <si>
    <t>GV.OC-03, ID.RA-05, GV.SC-04 (Weak, asserted)</t>
  </si>
  <si>
    <t>RA-3, PM-9, SA-9 (Weak, asserted)</t>
  </si>
  <si>
    <t>A.5.31, A.5.34, Cl.6.1 (Partial, asserted)</t>
  </si>
  <si>
    <t>Due-diligence and data-discovery tooling; illustrative: M&amp;A due-diligence checklists, data discovery scans, cloud region inventory exports. Category, not a product choice. Illustrative, not endorsements.</t>
  </si>
  <si>
    <t>DRS-13</t>
  </si>
  <si>
    <t>Residency Verification in System Procurement</t>
  </si>
  <si>
    <t>Requires data residency and sovereignty considerations to be evaluated, documented, and approved before procuring or deploying new systems or services.</t>
  </si>
  <si>
    <t>Prior to procuring or deploying new systems or services, data residency and sovereignty considerations shall be evaluated, documented, and approved.</t>
  </si>
  <si>
    <t>If residency is checked only after deployment, a newly bought service may already store data in a prohibited region by default, forcing costly rework or acceptance of a standing violation.</t>
  </si>
  <si>
    <t>Add a residency gate to procurement and architecture review so region support, provider locations, and transfer implications are evaluated and signed off before purchase. See DRS-06 and Secure Acquisition.</t>
  </si>
  <si>
    <t>Residency is absent from procurement decisions.</t>
  </si>
  <si>
    <t>Residency raised occasionally for large purchases.</t>
  </si>
  <si>
    <t>Residency reviewed for some procurements without a gate.</t>
  </si>
  <si>
    <t>A residency review is a required, documented gate before procurement or deployment.</t>
  </si>
  <si>
    <t>Procurement residency decisions are tracked and the gate criteria are refined over time.</t>
  </si>
  <si>
    <t>GV.SC-05, GV.SC-06, ID.RA-05 (Partial, asserted)</t>
  </si>
  <si>
    <t>SA-4, SA-9, PL-2 (Partial, asserted)</t>
  </si>
  <si>
    <t>A.5.23, A.5.20, A.8.30 (Partial, asserted)</t>
  </si>
  <si>
    <t>Procurement and architecture-review tooling; illustrative: procurement intake checklists, architecture review boards, vendor assessment questionnaires. Category, not a product choice. Illustrative, not endorsements.</t>
  </si>
  <si>
    <t>DRS-14</t>
  </si>
  <si>
    <t>Residency Constraints in Backup and Disaster Recovery</t>
  </si>
  <si>
    <t>Ensures data backups and disaster recovery processes maintain residency compliance, including the geographic location of backup sites and recovery systems.</t>
  </si>
  <si>
    <t>Data backups and disaster recovery processes shall maintain compliance with residency requirements, including the geographic location of backup sites and recovery systems.</t>
  </si>
  <si>
    <t>Backup and DR often replicate data to secondary regions for resilience, and if those regions are unchecked the disaster copies themselves become the residency violation, exposing regulated data exactly where the primary controls did not look.</t>
  </si>
  <si>
    <t>Pin backup and DR targets to compliant regions, verify replication destinations, and confirm recovery infrastructure honors residency during failover tests. See Backup and Recovery and DRS-08.</t>
  </si>
  <si>
    <t>Backup and DR region placement is not controlled for residency.</t>
  </si>
  <si>
    <t>Backup regions assumed compliant without verification.</t>
  </si>
  <si>
    <t>Some backup targets region-pinned, DR failover unverified.</t>
  </si>
  <si>
    <t>Backup and DR targets are region-constrained and validated during recovery testing.</t>
  </si>
  <si>
    <t>Backup and DR residency is continuously verified and confirmed in every recovery exercise.</t>
  </si>
  <si>
    <t>PR.DS-11, RC.RP-01, PR.IR-01 (Partial, asserted)</t>
  </si>
  <si>
    <t>CP-6, CP-9, CP-7, SC-28 (Partial, asserted)</t>
  </si>
  <si>
    <t>A.8.13, A.8.14, A.5.31 (Partial, asserted)</t>
  </si>
  <si>
    <t>Backup and disaster-recovery tooling with region controls; illustrative: region-scoped backup services, DR orchestration with target constraints, replication policy configuration. Category, not a product choice. Illustrative, not endorsements.</t>
  </si>
  <si>
    <t>DRS-15</t>
  </si>
  <si>
    <t>Real-Time Visibility into Data Location</t>
  </si>
  <si>
    <t>Provides real-time visibility into the geographic location of stored and processed data, with alerts on unauthorized movement or region changes.</t>
  </si>
  <si>
    <t>Systems shall provide real-time visibility into the geographic location of stored and processed data, including alerts on unauthorized movement or region changes.</t>
  </si>
  <si>
    <t>Point-in-time mapping goes stale the moment a replication rule changes, so without continuous location visibility an unauthorized region move can persist undetected until an audit or incident reveals it.</t>
  </si>
  <si>
    <t>Instrument storage and processing to report region continuously and alert on movement outside allowed regions, feeding events to monitoring. See DRS-02 and Security Monitoring.</t>
  </si>
  <si>
    <t>No visibility into current data location.</t>
  </si>
  <si>
    <t>Location checked manually and infrequently.</t>
  </si>
  <si>
    <t>Some systems report region but without alerting.</t>
  </si>
  <si>
    <t>Real-time location visibility with alerting on unauthorized movement is in place for key data.</t>
  </si>
  <si>
    <t>Location telemetry coverage and alert fidelity are measured and continuously improved.</t>
  </si>
  <si>
    <t>DE.CM-09, DE.AE-02, ID.AM-05 (Partial, asserted)</t>
  </si>
  <si>
    <t>AU-6, SI-4, CM-8, AC-4 (Partial, asserted)</t>
  </si>
  <si>
    <t>A.8.16, A.5.34, A.8.15 (Partial, asserted)</t>
  </si>
  <si>
    <t>CIS 8, CIS 13 (Weak, asserted)</t>
  </si>
  <si>
    <t>Data location monitoring and cloud posture tooling; illustrative: cloud configuration and posture monitoring, resource-location dashboards, alerting on region-change events. Category, not a product choice. Illustrative, not endorsements.</t>
  </si>
  <si>
    <t>DRS-16</t>
  </si>
  <si>
    <t>International Data Transmission Logging</t>
  </si>
  <si>
    <t>Logs, monitors, and reviews all international transmissions of sensitive or regulated data for unauthorized transfers or residency policy violations.</t>
  </si>
  <si>
    <t>All international transmissions of sensitive or regulated data shall be logged, monitored, and reviewed for unauthorized transfers or violations of residency policies.</t>
  </si>
  <si>
    <t>If international transfers are not logged, a policy-violating export leaves no trace, and the organization cannot detect the violation, prove which data left, or demonstrate to a regulator that transfers were controlled.</t>
  </si>
  <si>
    <t>Capture logs of international data transmissions, route them to monitoring for review against residency policy, and alert on unauthorized flows. See DRS-05 and Security Monitoring.</t>
  </si>
  <si>
    <t>International transmissions are not logged.</t>
  </si>
  <si>
    <t>Some egress logged incidentally, never reviewed.</t>
  </si>
  <si>
    <t>Logging exists for some channels with sporadic review.</t>
  </si>
  <si>
    <t>International transmissions of regulated data are logged, monitored, and reviewed against policy.</t>
  </si>
  <si>
    <t>Transmission logging coverage and review outcomes are measured and drive control tuning.</t>
  </si>
  <si>
    <t>DE.CM-09, DE.CM-01, PR.DS-02 (Partial, asserted)</t>
  </si>
  <si>
    <t>AU-6, AU-12, AC-4, SI-4 (Partial, asserted)</t>
  </si>
  <si>
    <t>A.8.15, A.8.16, A.5.14 (Partial, asserted)</t>
  </si>
  <si>
    <t>Egress logging and transfer-monitoring tooling; illustrative: network and DLP egress logs, SIEM correlation, API gateway transfer logging. Category, not a product choice. Illustrative, not endorsements.</t>
  </si>
  <si>
    <t>DRS-17</t>
  </si>
  <si>
    <t>Role of Local Regulations in Data Lifecycle Planning</t>
  </si>
  <si>
    <t>Factors residency and sovereignty requirements into data lifecycle planning, especially archival, transfer, and destruction across multiple jurisdictions.</t>
  </si>
  <si>
    <t>Residency and sovereignty requirements shall be factored into data lifecycle planning, particularly for archival, transfer, and destruction phases across multiple jurisdictions.</t>
  </si>
  <si>
    <t>Jurisdictions differ on retention and destruction rules, so lifecycle stages that ignore residency can retain data illegally in one region or destroy it prematurely against another region's mandate, violating law at both ends of the lifecycle.</t>
  </si>
  <si>
    <t>Embed residency constraints in retention schedules and destruction workflows so archival location, transfer approvals, and disposal methods respect each jurisdiction's requirements. See Data Retention and Disposal.</t>
  </si>
  <si>
    <t>Lifecycle planning ignores residency.</t>
  </si>
  <si>
    <t>Retention and disposal handled without jurisdiction awareness.</t>
  </si>
  <si>
    <t>Some lifecycle stages consider residency inconsistently.</t>
  </si>
  <si>
    <t>Residency constraints are built into archival, transfer, and destruction across jurisdictions.</t>
  </si>
  <si>
    <t>Lifecycle residency adherence is measured and schedules updated as jurisdictional rules change.</t>
  </si>
  <si>
    <t>GV.OC-03, PR.DS-01, ID.AM-08 (Partial, asserted)</t>
  </si>
  <si>
    <t>SI-12, MP-6, AU-11 (Partial, asserted)</t>
  </si>
  <si>
    <t>A.5.33, A.8.10, A.5.31 (Partial, asserted)</t>
  </si>
  <si>
    <t>Data lifecycle and retention management tooling; illustrative: records retention schedules, lifecycle policy in storage systems, certified data destruction workflows. Category, not a product choice. Illustrative, not endorsements.</t>
  </si>
  <si>
    <t>DRS-18</t>
  </si>
  <si>
    <t>Localization for High-Risk Geographies</t>
  </si>
  <si>
    <t>Defines additional controls for data residing in high-risk jurisdictions, including enhanced encryption, monitoring, or migration to safer regions.</t>
  </si>
  <si>
    <t>The organization shall define additional controls for data residing in high-risk jurisdictions, including enhanced encryption, monitoring, or migration strategies to safer regions.</t>
  </si>
  <si>
    <t>Data left in high-risk jurisdictions under baseline controls remains exposed to elevated seizure, surveillance, or instability risk, and without enhanced measures a foreseeable jurisdictional event compromises it wholesale.</t>
  </si>
  <si>
    <t>Classify high-risk geographies, apply enhanced controls such as customer-held encryption keys and heightened monitoring, and plan migration to safer regions where risk warrants. See DRS-09 and Cryptographic Controls.</t>
  </si>
  <si>
    <t>High-risk jurisdictions receive no additional controls.</t>
  </si>
  <si>
    <t>Extra measures applied reactively after a scare.</t>
  </si>
  <si>
    <t>Some high-risk regions get enhanced controls inconsistently.</t>
  </si>
  <si>
    <t>High-risk jurisdictions are defined and carry enhanced encryption, monitoring, or migration plans.</t>
  </si>
  <si>
    <t>High-risk posture is reviewed on a cadence and controls escalated or migrations executed as risk shifts.</t>
  </si>
  <si>
    <t>ID.RA-05, PR.DS-01, PR.DS-02 (Partial, asserted)</t>
  </si>
  <si>
    <t>RA-3, SC-28, SC-12, SI-4 (Partial, asserted)</t>
  </si>
  <si>
    <t>A.8.24, A.5.31, A.5.34 (Partial, asserted)</t>
  </si>
  <si>
    <t>Enhanced encryption and monitoring tooling for elevated-risk data; illustrative: customer-managed and hold-your-own-key encryption, heightened logging, migration and re-region tooling. Category, not a product choice. Illustrative, not endorsements.</t>
  </si>
  <si>
    <t>DRS-19</t>
  </si>
  <si>
    <t>Residency Review in Compliance Audits</t>
  </si>
  <si>
    <t>Includes verification of data residency adherence in internal and external audits, sampling system logs, infrastructure configurations, and vendor claims.</t>
  </si>
  <si>
    <t>Internal and external audits shall include verification of data residency adherence, including sampling of system logs, infrastructure configurations, and vendor claims.</t>
  </si>
  <si>
    <t>Residency controls that are never audited drift out of compliance unnoticed, and unverified vendor claims can be false, so the first proof of a gap arrives as a regulator finding rather than an internal one.</t>
  </si>
  <si>
    <t>Add residency test procedures to the audit program, sampling logs, region configurations, and vendor attestations against policy, and track findings to remediation. See Internal Audit and Assurance.</t>
  </si>
  <si>
    <t>Residency is not audited.</t>
  </si>
  <si>
    <t>Residency checked only if a problem is suspected.</t>
  </si>
  <si>
    <t>Some audits touch residency without standard procedures.</t>
  </si>
  <si>
    <t>Audits include standard residency verification across logs, configs, and vendor claims.</t>
  </si>
  <si>
    <t>Audit coverage and residency findings are trended and drive systemic control improvement.</t>
  </si>
  <si>
    <t>GV.OV-01, ID.IM-02, GV.SC-07 (Partial, asserted)</t>
  </si>
  <si>
    <t>CA-2, CA-7, AU-6, SA-9 (Partial, asserted)</t>
  </si>
  <si>
    <t>Audit and compliance-assurance tooling; illustrative: audit management platforms, evidence-sampling workflows, configuration compliance scanners. Category, not a product choice. Illustrative, not endorsements.</t>
  </si>
  <si>
    <t>DRS-20</t>
  </si>
  <si>
    <t>Regional Legal Change Monitoring</t>
  </si>
  <si>
    <t>Establishes a mechanism to monitor legal and regulatory changes related to data residency and sovereignty across all jurisdictions in which the organization operates.</t>
  </si>
  <si>
    <t>The organization shall establish a mechanism for monitoring legal and regulatory changes related to data residency and sovereignty across all jurisdictions in which it operates.</t>
  </si>
  <si>
    <t>Residency law changes frequently through new mandates and shifting adequacy decisions, and an organization that does not track these changes keeps operating under obsolete rules until a lapsed transfer basis or new localization mandate turns compliance into violation overnight.</t>
  </si>
  <si>
    <t>Assign ownership for regulatory monitoring, subscribe to legal intelligence for operating jurisdictions, and route changes into policy and control updates. See DRS-01 and Compliance Management.</t>
  </si>
  <si>
    <t>No monitoring of residency legal changes.</t>
  </si>
  <si>
    <t>Changes learned about incidentally through news or counsel.</t>
  </si>
  <si>
    <t>Some jurisdictions monitored without a defined process.</t>
  </si>
  <si>
    <t>A defined mechanism monitors residency legal changes across all operating jurisdictions.</t>
  </si>
  <si>
    <t>Regulatory changes are tracked to policy and control updates, with responsiveness measured.</t>
  </si>
  <si>
    <t>GV.OC-03, GV.RM-01, ID.IM-03 (Partial, asserted)</t>
  </si>
  <si>
    <t>PM-9, SI-5, CA-7 (Weak, asserted)</t>
  </si>
  <si>
    <t>A.5.31, A.5.36, Cl.6.1 (Strong, asserted)</t>
  </si>
  <si>
    <t>Regulatory change monitoring tooling; illustrative: legal and regulatory intelligence feeds, compliance obligation registers, horizon-scanning services. Category, not a product choice. Illustrative, not endorsements.</t>
  </si>
  <si>
    <t>DRS-21</t>
  </si>
  <si>
    <t>Public Sector &amp; National Contract Compliance</t>
  </si>
  <si>
    <t>Implements controls ensuring strict compliance with country-specific data sovereignty mandates and hosting restrictions for public sector or national contracts.</t>
  </si>
  <si>
    <t>For public sector or national contracts, the organization shall implement controls ensuring strict compliance with country-specific data sovereignty mandates and hosting restrictions.</t>
  </si>
  <si>
    <t>Public sector and national contracts often impose absolute sovereignty and hosting requirements, and any breach can void the contract, trigger penalties, or bar the organization from future government work, a consequence far beyond ordinary commercial exposure.</t>
  </si>
  <si>
    <t>Map each public sector contract's sovereignty and hosting mandates to specific controls, provision on compliant sovereign or in-country infrastructure, and evidence adherence for the contracting authority. See DRS-07 and DRS-08.</t>
  </si>
  <si>
    <t>Public sector sovereignty mandates are not specifically controlled.</t>
  </si>
  <si>
    <t>Requirements handled per contract without repeatable controls.</t>
  </si>
  <si>
    <t>Some contracts meet mandates through bespoke, undocumented setups.</t>
  </si>
  <si>
    <t>Country-specific sovereignty and hosting mandates map to enforced, evidenced controls.</t>
  </si>
  <si>
    <t>Compliance is continuously verified and evidence maintained for each contracting authority.</t>
  </si>
  <si>
    <t>GV.OC-03, GV.SC-05, PR.IR-01 (Partial, asserted)</t>
  </si>
  <si>
    <t>SA-9, PL-2, AC-4, SR-3 (Partial, asserted)</t>
  </si>
  <si>
    <t>A.5.31, A.5.20, A.5.23 (Strong, asserted)</t>
  </si>
  <si>
    <t>Sovereign hosting and contract-compliance tooling; illustrative: sovereign and in-country cloud regions, contractual compliance evidence tracking, hosting configuration attestations. Category, not a product choice. Illustrative, not endorsements.</t>
  </si>
  <si>
    <t>User Data Rights Management (UDR)</t>
  </si>
  <si>
    <t>UDR-01</t>
  </si>
  <si>
    <t>Data Rights Management Policy</t>
  </si>
  <si>
    <t>Defines and documents a policy governing how the organization manages user data rights in line with privacy laws and contractual commitments.</t>
  </si>
  <si>
    <t>The organization shall define and document a policy for managing user data rights in alignment with applicable privacy laws and contractual commitments.</t>
  </si>
  <si>
    <t>Without a governing policy, rights handling is inconsistent and improvised; the organization misses statutory deadlines and cannot demonstrate to regulators that a controlled process exists.</t>
  </si>
  <si>
    <t>Draft a data rights policy mapped to applicable laws (such as GDPR and CCPA) and contractual commitments, assign an accountable owner, and review it on a set cadence.</t>
  </si>
  <si>
    <t>No data rights policy exists.</t>
  </si>
  <si>
    <t>Rights handled case by case with no written policy.</t>
  </si>
  <si>
    <t>A draft policy exists but is not fully aligned to all applicable laws and contracts.</t>
  </si>
  <si>
    <t>An approved policy mapped to applicable laws and contracts has a named owner.</t>
  </si>
  <si>
    <t>The policy is reviewed against legal and contractual change on a cadence and updated.</t>
  </si>
  <si>
    <t>GV.OC, GV.PO (Partial, asserted)</t>
  </si>
  <si>
    <t>PT-1, PM-9 (Strong, asserted)</t>
  </si>
  <si>
    <t>Privacy governance and policy management; illustrative: published privacy frameworks (e.g., NIST Privacy Framework), policy-document repositories. Category, not a product choice. Illustrative, not endorsements.</t>
  </si>
  <si>
    <t>UDR-02</t>
  </si>
  <si>
    <t>Data Subject Rights Cataloging</t>
  </si>
  <si>
    <t>Maintains a catalog of data subject rights across jurisdictions and business units, identifying overlaps, conflicts, and regulatory precedence.</t>
  </si>
  <si>
    <t>The organization shall maintain a comprehensive catalog of data subject rights applicable across jurisdictions and business units, and identify overlaps, conflicts, and regulatory precedence.</t>
  </si>
  <si>
    <t>Without a rights catalog, the organization applies the wrong standard in a jurisdiction, honoring a right that does not apply or missing one that does, creating legal exposure and inconsistent treatment.</t>
  </si>
  <si>
    <t>Inventory applicable rights per jurisdiction and business unit, record conflicts and precedence rules, and keep the catalog current as laws change.</t>
  </si>
  <si>
    <t>No catalog of applicable data subject rights.</t>
  </si>
  <si>
    <t>Rights known informally by a few staff.</t>
  </si>
  <si>
    <t>A partial catalog covers major jurisdictions only.</t>
  </si>
  <si>
    <t>A comprehensive catalog records jurisdictions, conflicts, and precedence.</t>
  </si>
  <si>
    <t>The catalog is maintained against regulatory change and its conflicts reviewed periodically.</t>
  </si>
  <si>
    <t>GV.OC, GV.RM (Weak, asserted)</t>
  </si>
  <si>
    <t>PT-1, PM-9 (Partial, asserted)</t>
  </si>
  <si>
    <t>A.5.31 (Partial, asserted)</t>
  </si>
  <si>
    <t>Regulatory obligation and rights mapping; illustrative: jurisdictional rights registers, GRC obligation libraries. Category, not a product choice. Illustrative, not endorsements.</t>
  </si>
  <si>
    <t>UDR-03</t>
  </si>
  <si>
    <t>Right-to-Know Request Mechanism</t>
  </si>
  <si>
    <t>Implements a mechanism for individuals to submit right-to-know requests that reveal what personal data the organization collects, processes, or shares.</t>
  </si>
  <si>
    <t>Mechanisms shall be implemented to allow individuals to submit "right to know" requests that provide visibility into what personal data the organization collects, processes, or shares.</t>
  </si>
  <si>
    <t>Without an intake mechanism, individuals cannot learn what data is held; the organization fails transparency obligations and faces complaints and enforcement.</t>
  </si>
  <si>
    <t>Provide accessible request channels (web form, email, toll-free line) that capture and route right-to-know requests, and map them to data inventories.</t>
  </si>
  <si>
    <t>No way for individuals to learn what data is held.</t>
  </si>
  <si>
    <t>Requests handled ad hoc through general contact channels.</t>
  </si>
  <si>
    <t>A defined channel exists but coverage of data sources is incomplete.</t>
  </si>
  <si>
    <t>A published intake mechanism captures requests and maps them to data inventories.</t>
  </si>
  <si>
    <t>Disclosure coverage and completeness are measured and improved.</t>
  </si>
  <si>
    <t>GV.OC (Weak, asserted)</t>
  </si>
  <si>
    <t>PT-5, PM-20 (Partial, asserted)</t>
  </si>
  <si>
    <t>A.5.34 (Partial, asserted)</t>
  </si>
  <si>
    <t>Privacy request intake portals; illustrative: web intake forms, open request-management workflows. Category, not a product choice. Illustrative, not endorsements.</t>
  </si>
  <si>
    <t>UDR-04</t>
  </si>
  <si>
    <t>Right-to-Access Fulfillment Workflow</t>
  </si>
  <si>
    <t>Provides a documented, repeatable workflow for fulfilling subject access requests within legal timeframes, including identity verification and audit logging.</t>
  </si>
  <si>
    <t>A documented, repeatable workflow shall exist for fulfilling subject access requests (SARs) within legally mandated timeframes, including secure identity verification and audit logging.</t>
  </si>
  <si>
    <t>Without a repeatable workflow, subject access requests are missed or answered late and incompletely, breaching statutory deadlines and exposing the organization to penalties.</t>
  </si>
  <si>
    <t>Define a workflow that intakes, verifies, discovers data for, and responds to access requests within legal deadlines, with identity checks and audit logging at each step.</t>
  </si>
  <si>
    <t>No workflow for subject access requests.</t>
  </si>
  <si>
    <t>Access requests fulfilled manually and inconsistently.</t>
  </si>
  <si>
    <t>A workflow exists but deadlines or verification steps are not consistently met.</t>
  </si>
  <si>
    <t>A documented workflow fulfills requests within legal deadlines with verification and audit logging.</t>
  </si>
  <si>
    <t>Fulfillment timeliness and accuracy are tracked against deadlines and improved.</t>
  </si>
  <si>
    <t>PT-5, AU-2, IA-12 (Partial, asserted)</t>
  </si>
  <si>
    <t>A.5.34, A.8.15 (Partial, asserted)</t>
  </si>
  <si>
    <t>DSAR fulfillment workflow tooling; illustrative: case-management workflows, data-discovery connectors. Category, not a product choice. Illustrative, not endorsements.</t>
  </si>
  <si>
    <t>UDR-05</t>
  </si>
  <si>
    <t>Data Portability Protocols</t>
  </si>
  <si>
    <t>Provides portable copies of personal data to users in structured, machine-readable formats such as JSON, CSV, or XML.</t>
  </si>
  <si>
    <t>The organization shall implement structured, machine-readable formats (e.g., JSON, CSV, XML) for providing portable copies of personal data to users upon request.</t>
  </si>
  <si>
    <t>Without structured export, portability requests are met with unusable formats or refused, breaching data-portability rights and preventing users from moving their data.</t>
  </si>
  <si>
    <t>Build export routines that emit personal data in structured machine-readable formats and cover the systems where a user's data resides.</t>
  </si>
  <si>
    <t>No portable export capability.</t>
  </si>
  <si>
    <t>Data exported ad hoc in whatever format is convenient.</t>
  </si>
  <si>
    <t>Some systems export structured data while others do not.</t>
  </si>
  <si>
    <t>Personal data is provided in structured machine-readable formats on request.</t>
  </si>
  <si>
    <t>Export formats and completeness are reviewed against portability requirements.</t>
  </si>
  <si>
    <t>A.5.34 (Weak, asserted)</t>
  </si>
  <si>
    <t>Structured data export tooling; illustrative: JSON/CSV/XML export formats, open data-portability schemas (e.g., Data Transfer Project). Category, not a product choice. Illustrative, not endorsements.</t>
  </si>
  <si>
    <t>UDR-06</t>
  </si>
  <si>
    <t>Right-to-Correction Procedures</t>
  </si>
  <si>
    <t>Allows individuals to request correction of inaccurate or incomplete personal data, with verification of updates across dependent systems and third parties.</t>
  </si>
  <si>
    <t>Procedures shall be in place to allow individuals to request correction of inaccurate or incomplete personal data, with verification of updates across dependent systems and third parties.</t>
  </si>
  <si>
    <t>Without a correction process, wrong data persists and propagates to downstream systems and partners, producing incorrect decisions about the individual and continuing accuracy violations.</t>
  </si>
  <si>
    <t>Provide a correction request path, apply verified updates, and propagate corrections to dependent systems and third parties that received the data.</t>
  </si>
  <si>
    <t>No correction process.</t>
  </si>
  <si>
    <t>Corrections made in one system without propagation.</t>
  </si>
  <si>
    <t>Correction requests handled but not consistently propagated to dependent systems or third parties.</t>
  </si>
  <si>
    <t>A documented process verifies corrections across dependent systems and third parties.</t>
  </si>
  <si>
    <t>Correction propagation and accuracy are measured and improved.</t>
  </si>
  <si>
    <t>SI-18, PM-22 (Strong, asserted)</t>
  </si>
  <si>
    <t>Data correction and quality tooling; illustrative: master-data management, record-update workflows. Category, not a product choice. Illustrative, not endorsements.</t>
  </si>
  <si>
    <t>UDR-07</t>
  </si>
  <si>
    <t>Right-to-Erasure (“Right to Be Forgotten”) Enforcement</t>
  </si>
  <si>
    <t>Deletes or anonymizes personal data upon verified request where legally applicable, including propagation to backups and third-party systems when feasible.</t>
  </si>
  <si>
    <t>Where legally applicable, the organization shall implement processes to delete or anonymize personal data upon verified request, including propagation to backups and third-party systems when feasible.</t>
  </si>
  <si>
    <t>Without an erasure process, data survives in primary stores, backups, and partner systems after a valid deletion request, leaving the organization in continuing violation and holding data it must not retain.</t>
  </si>
  <si>
    <t>Implement verified deletion or anonymization that reaches production stores, and propagate to backups and third parties where feasible; record what could not be reached and why. See Data Retention and Disposal controls.</t>
  </si>
  <si>
    <t>No erasure capability.</t>
  </si>
  <si>
    <t>Deletion performed manually in primary systems only.</t>
  </si>
  <si>
    <t>Erasure handled but backups and third-party copies are not consistently addressed.</t>
  </si>
  <si>
    <t>Verified erasure or anonymization propagates to backups and third parties where feasible.</t>
  </si>
  <si>
    <t>Erasure completeness and propagation are audited and improved.</t>
  </si>
  <si>
    <t>SI-12, MP-6 (Partial, asserted)</t>
  </si>
  <si>
    <t>A.8.10 (Partial, asserted)</t>
  </si>
  <si>
    <t>Data deletion and anonymization tooling; illustrative: cryptographic erasure, open anonymization libraries, backup-retention controls. Category, not a product choice. Illustrative, not endorsements.</t>
  </si>
  <si>
    <t>UDR-08</t>
  </si>
  <si>
    <t>Restriction of Processing Controls</t>
  </si>
  <si>
    <t>Flags or logically segregates personal data to restrict further processing upon request, pending final resolution or verification of claims.</t>
  </si>
  <si>
    <t>Upon request and in applicable jurisdictions, personal data shall be flagged or logically segregated to restrict further processing, pending final resolution or verification of claims.</t>
  </si>
  <si>
    <t>Without a restriction control, data under dispute keeps being processed while a claim is unresolved, defeating the individual's right to pause processing and compounding any underlying violation.</t>
  </si>
  <si>
    <t>Provide a mechanism to flag or logically segregate records so downstream processing skips them until the restriction is lifted.</t>
  </si>
  <si>
    <t>No ability to restrict processing.</t>
  </si>
  <si>
    <t>Restriction attempted informally.</t>
  </si>
  <si>
    <t>Some systems can flag records; coverage is inconsistent.</t>
  </si>
  <si>
    <t>Records are flagged or logically segregated to restrict processing pending resolution.</t>
  </si>
  <si>
    <t>Restriction coverage and release are reviewed and improved.</t>
  </si>
  <si>
    <t>PT-3 (Weak, asserted)</t>
  </si>
  <si>
    <t>Processing restriction and record-flagging tooling; illustrative: record-level flags, logical segregation in data stores. Category, not a product choice. Illustrative, not endorsements.</t>
  </si>
  <si>
    <t>UDR-09</t>
  </si>
  <si>
    <t>Objection to Processing Handling</t>
  </si>
  <si>
    <t>Lets users object to defined types of processing such as direct marketing or profiling, and evaluates and acts on those objections promptly and lawfully.</t>
  </si>
  <si>
    <t>Users shall have the ability to object to certain types of processing (e.g., direct marketing, profiling), and the organization shall evaluate and act on such objections promptly and in compliance with law.</t>
  </si>
  <si>
    <t>Without an objection mechanism, users cannot stop unwanted marketing or profiling; the organization keeps processing over their objection and draws complaints and enforcement.</t>
  </si>
  <si>
    <t>Offer an objection path for defined processing types, evaluate each objection against legal grounds, and stop or continue processing accordingly within required timeframes.</t>
  </si>
  <si>
    <t>No mechanism to object to processing.</t>
  </si>
  <si>
    <t>Objections handled ad hoc.</t>
  </si>
  <si>
    <t>Opt-outs honored for some processing types inconsistently.</t>
  </si>
  <si>
    <t>Users can object to defined processing types and objections are actioned promptly.</t>
  </si>
  <si>
    <t>Objection handling timeliness and coverage are measured and improved.</t>
  </si>
  <si>
    <t>PT-4 (Partial, asserted)</t>
  </si>
  <si>
    <t>Preference and opt-out management; illustrative: opt-out registries, suppression lists. Category, not a product choice. Illustrative, not endorsements.</t>
  </si>
  <si>
    <t>UDR-10</t>
  </si>
  <si>
    <t>Consent Management Framework</t>
  </si>
  <si>
    <t>Collects, records, and manages user consent for data processing, including the ability to granularly revoke consent at any time.</t>
  </si>
  <si>
    <t>The organization shall implement mechanisms to collect, record, and manage user consent for data processing activities, including the ability to granularly revoke consent at any time.</t>
  </si>
  <si>
    <t>Without consent management, the organization cannot prove a lawful basis for processing and cannot honor revocation, so it processes data it is no longer permitted to use.</t>
  </si>
  <si>
    <t>Capture granular consent with a durable record of what was consented to and when, and propagate revocations to processing systems promptly.</t>
  </si>
  <si>
    <t>No consent capture or records.</t>
  </si>
  <si>
    <t>Consent collected inconsistently without reliable records.</t>
  </si>
  <si>
    <t>Consent recorded but revocation is difficult or partial.</t>
  </si>
  <si>
    <t>Consent is collected, recorded, and granularly revocable at any time.</t>
  </si>
  <si>
    <t>Consent records and revocation propagation are audited and improved.</t>
  </si>
  <si>
    <t>PT-4, PT-5 (Strong, asserted)</t>
  </si>
  <si>
    <t>Consent management platforms; illustrative: open consent-receipt formats, IAB TCF consent signals. Category, not a product choice. Illustrative, not endorsements.</t>
  </si>
  <si>
    <t>UDR-11</t>
  </si>
  <si>
    <t>Parental &amp; Guardian Data Rights Support</t>
  </si>
  <si>
    <t>Accommodates data rights requests from parents or legal guardians on behalf of minors or legally dependent individuals, with proper authorization.</t>
  </si>
  <si>
    <t>For data subjects who are minors or legally dependent individuals, the organization shall accommodate data rights requests from parents or legal guardians with proper authorization.</t>
  </si>
  <si>
    <t>Without guardian-request handling, either legitimate guardians are turned away or unauthorized parties gain access to a dependent's data, harming the very individuals privacy law aims to protect.</t>
  </si>
  <si>
    <t>Define authorization evidence for guardian and parental requests, verify it before acting, and record the basis on which the request was accepted.</t>
  </si>
  <si>
    <t>No accommodation for guardian requests.</t>
  </si>
  <si>
    <t>Guardian requests handled case by case without authorization checks.</t>
  </si>
  <si>
    <t>Guardian requests accepted but authorization verification is inconsistent.</t>
  </si>
  <si>
    <t>Guardian and parental requests are honored with verified legal authorization.</t>
  </si>
  <si>
    <t>Guardian-request handling and authorization checks are reviewed and improved.</t>
  </si>
  <si>
    <t>PT-4 (Weak, asserted)</t>
  </si>
  <si>
    <t>Authorized-agent verification workflows; illustrative: guardianship documentation checks, delegated-request workflows. Category, not a product choice. Illustrative, not endorsements.</t>
  </si>
  <si>
    <t>UDR-12</t>
  </si>
  <si>
    <t>Data Rights Identity Verification</t>
  </si>
  <si>
    <t>Authenticates the identity of users submitting data rights requests to prevent unauthorized access or manipulation of personal data.</t>
  </si>
  <si>
    <t>Controls shall exist to authenticate the identity of users submitting data rights requests to prevent unauthorized access or manipulation of personal data.</t>
  </si>
  <si>
    <t>Without identity verification, an attacker can impersonate a data subject and obtain, alter, or erase their data, turning the rights process itself into a breach vector.</t>
  </si>
  <si>
    <t>Verify requestor identity proportionate to request sensitivity using proofing appropriate to the risk, and avoid collecting more identity data than needed. See Identity and Access Management controls.</t>
  </si>
  <si>
    <t>No verification of requestor identity.</t>
  </si>
  <si>
    <t>Identity checked informally.</t>
  </si>
  <si>
    <t>Verification applied inconsistently across request types.</t>
  </si>
  <si>
    <t>Requestor identity is authenticated proportionate to request sensitivity before fulfillment.</t>
  </si>
  <si>
    <t>Verification strength and failure rates are measured and tuned.</t>
  </si>
  <si>
    <t>PR.AA-01, PR.AA-03 (Partial, asserted)</t>
  </si>
  <si>
    <t>IA-12, IA-8 (Partial, asserted)</t>
  </si>
  <si>
    <t>A.5.16, A.8.5 (Partial, asserted)</t>
  </si>
  <si>
    <t>Identity proofing and verification; illustrative: identity proofing to NIST SP 800-63A assurance levels, document and knowledge-based verification. Category, not a product choice. Illustrative, not endorsements.</t>
  </si>
  <si>
    <t>UDR-13</t>
  </si>
  <si>
    <t>Transparency of Data Rights Processes</t>
  </si>
  <si>
    <t>Publishes clear, accessible documentation of users' data rights, how to exercise them, and what to expect for process and response timelines.</t>
  </si>
  <si>
    <t>The organization shall publish clear, accessible documentation outlining users' data rights, how to exercise them, and what to expect in terms of process and response timelines.</t>
  </si>
  <si>
    <t>Without published guidance, users cannot find or exercise their rights and the organization appears to obstruct them, inviting complaints and eroding trust.</t>
  </si>
  <si>
    <t>Publish plain-language rights information covering each right, the request channels, and expected timelines, and keep it current with actual process.</t>
  </si>
  <si>
    <t>No published information on data rights.</t>
  </si>
  <si>
    <t>Rights mentioned vaguely in a privacy notice.</t>
  </si>
  <si>
    <t>Some rights documented but process or timelines are unclear.</t>
  </si>
  <si>
    <t>Clear published documentation explains rights, how to exercise them, and expected timelines.</t>
  </si>
  <si>
    <t>Documentation clarity and accessibility are reviewed and improved.</t>
  </si>
  <si>
    <t>PT-5, PM-20 (Strong, asserted)</t>
  </si>
  <si>
    <t>Privacy notice and transparency publishing; illustrative: layered privacy notices, published rights pages. Category, not a product choice. Illustrative, not endorsements.</t>
  </si>
  <si>
    <t>UDR-14</t>
  </si>
  <si>
    <t>Localization of Rights Requests</t>
  </si>
  <si>
    <t>Localizes the fulfillment of rights requests for subjects in multiple jurisdictions to reflect the most protective applicable standard.</t>
  </si>
  <si>
    <t>Where data subjects reside in multiple jurisdictions, the organization shall localize the fulfillment of rights requests to reflect the most protective applicable standard.</t>
  </si>
  <si>
    <t>Without localization, the organization applies a single lower standard everywhere and under-delivers rights owed in stricter jurisdictions, creating jurisdiction-specific violations.</t>
  </si>
  <si>
    <t>Route requests through rules that determine applicable jurisdiction and apply the most protective standard when several could apply.</t>
  </si>
  <si>
    <t>One standard applied regardless of jurisdiction.</t>
  </si>
  <si>
    <t>Jurisdictional differences handled ad hoc.</t>
  </si>
  <si>
    <t>Some requests localized; the most protective standard is not consistently applied.</t>
  </si>
  <si>
    <t>Rights fulfillment is localized to the most protective applicable standard.</t>
  </si>
  <si>
    <t>Localization decisions are reviewed against regulatory change.</t>
  </si>
  <si>
    <t>PT-1, PM-9 (Weak, asserted)</t>
  </si>
  <si>
    <t>A.5.31 (Weak, asserted)</t>
  </si>
  <si>
    <t>Jurisdictional policy engines; illustrative: geolocation-based rule routing, most-protective-standard rule sets. Category, not a product choice. Illustrative, not endorsements.</t>
  </si>
  <si>
    <t>UDR-15</t>
  </si>
  <si>
    <t>Data Rights Training for Fulfillment Teams</t>
  </si>
  <si>
    <t>Gives personnel who respond to rights requests specialized training on regulatory requirements, internal procedures, and handling of edge cases and escalation.</t>
  </si>
  <si>
    <t>Personnel responsible for responding to rights requests shall receive specialized training on regulatory requirements, internal procedures, and how to handle edge cases or escalation.</t>
  </si>
  <si>
    <t>Untrained fulfillment staff misjudge deadlines, over-disclose, or mishandle edge cases, turning routine requests into breaches or missed obligations.</t>
  </si>
  <si>
    <t>Deliver role-based training covering applicable regulations, internal procedures, and escalation for edge cases, and refresh it as law and process change. See Security Awareness and Training controls.</t>
  </si>
  <si>
    <t>No training for fulfillment teams.</t>
  </si>
  <si>
    <t>Knowledge passed informally.</t>
  </si>
  <si>
    <t>Some staff trained without a consistent curriculum.</t>
  </si>
  <si>
    <t>Fulfillment personnel receive specialized training on regulations, procedures, and edge cases.</t>
  </si>
  <si>
    <t>Training coverage and effectiveness are measured and refreshed.</t>
  </si>
  <si>
    <t>Privacy and compliance training; illustrative: role-based training modules, regulatory update briefings. Category, not a product choice. Illustrative, not endorsements.</t>
  </si>
  <si>
    <t>UDR-16</t>
  </si>
  <si>
    <t>Rights Request Lifecycle Logging</t>
  </si>
  <si>
    <t>Tracks each data rights request from submission through closure with timestamps, status updates, and responsible personnel for compliance and audit.</t>
  </si>
  <si>
    <t>Each data rights request shall be tracked from submission through closure, with timestamps, status updates, and responsible personnel logged for compliance and audit purposes.</t>
  </si>
  <si>
    <t>Without lifecycle logging, the organization cannot prove requests were handled on time or at all, and has no audit trail to defend its handling to a regulator.</t>
  </si>
  <si>
    <t>Record every request as a tracked case with timestamps, status transitions, and assigned owner, and retain the record for audit.</t>
  </si>
  <si>
    <t>Requests not tracked.</t>
  </si>
  <si>
    <t>Tracked informally in ad hoc notes.</t>
  </si>
  <si>
    <t>Requests logged but status or ownership fields are incomplete.</t>
  </si>
  <si>
    <t>Each request is tracked end to end with timestamps, status, and responsible personnel.</t>
  </si>
  <si>
    <t>Log completeness and cycle times are monitored and improved.</t>
  </si>
  <si>
    <t>PR.PS-04 (Weak, asserted)</t>
  </si>
  <si>
    <t>AU-2, AU-3, PM-21 (Partial, asserted)</t>
  </si>
  <si>
    <t>A.8.15 (Partial, asserted)</t>
  </si>
  <si>
    <t>CIS 8 (Weak, asserted)</t>
  </si>
  <si>
    <t>Request lifecycle case management; illustrative: ticketing and case-tracking systems, audit-logged workflows. Category, not a product choice. Illustrative, not endorsements.</t>
  </si>
  <si>
    <t>UDR-17</t>
  </si>
  <si>
    <t>Recurring Rights Request Analytics &amp; Trends</t>
  </si>
  <si>
    <t>Analyzes trends in rights requests to identify systemic issues, improve service efficiency, and flag high-risk business processes or data sets.</t>
  </si>
  <si>
    <t>The organization shall analyze trends in rights requests to identify systemic issues, improve service efficiency, and flag high-risk business processes or data sets.</t>
  </si>
  <si>
    <t>Without trend analysis, repeated requests about the same defect go unaddressed, and the organization misses signals of a high-risk process or data set until it becomes an incident.</t>
  </si>
  <si>
    <t>Aggregate request data over time, analyze volume, type, and outcome trends, and route findings into process and data-handling improvements.</t>
  </si>
  <si>
    <t>No analysis of request trends.</t>
  </si>
  <si>
    <t>Trends noticed anecdotally.</t>
  </si>
  <si>
    <t>Some reporting exists without systematic analysis.</t>
  </si>
  <si>
    <t>Request trends are analyzed to surface systemic issues and high-risk processes.</t>
  </si>
  <si>
    <t>Analytics feed process improvement on a defined cadence.</t>
  </si>
  <si>
    <t>ID.IM-01 (Weak, asserted)</t>
  </si>
  <si>
    <t>PM-6, CA-7 (Weak, asserted)</t>
  </si>
  <si>
    <t>Request analytics and reporting; illustrative: BI dashboards, trend-analysis reporting. Category, not a product choice. Illustrative, not endorsements.</t>
  </si>
  <si>
    <t>UDR-18</t>
  </si>
  <si>
    <t>Re-identification Risk Management in Responses</t>
  </si>
  <si>
    <t>Assesses and mitigates re-identification risk in anonymized data sets before fulfilling access, portability, or erasure requests.</t>
  </si>
  <si>
    <t>Where anonymized data sets are involved, the organization shall assess and mitigate re-identification risks before fulfilling data access, portability, or erasure requests.</t>
  </si>
  <si>
    <t>Without a re-identification check, responding to a request can expose an identifiable individual within a supposedly anonymized data set, causing the very disclosure the anonymization was meant to prevent.</t>
  </si>
  <si>
    <t>Assess re-identification risk on anonymized data involved in a response using recognized methods, and apply further de-identification before release where risk is material.</t>
  </si>
  <si>
    <t>Re-identification risk not considered.</t>
  </si>
  <si>
    <t>Risk considered ad hoc when raised.</t>
  </si>
  <si>
    <t>Some responses assessed with no consistent method.</t>
  </si>
  <si>
    <t>Re-identification risk is assessed and mitigated before fulfilling requests on anonymized data.</t>
  </si>
  <si>
    <t>Assessment methods are validated and improved.</t>
  </si>
  <si>
    <t>SI-19 (Strong, asserted)</t>
  </si>
  <si>
    <t>A.8.11 (Partial, asserted)</t>
  </si>
  <si>
    <t>De-identification and re-identification risk assessment; illustrative: k-anonymity and differential-privacy methods, open de-identification toolkits. Category, not a product choice. Illustrative, not endorsements.</t>
  </si>
  <si>
    <t>UDR-19</t>
  </si>
  <si>
    <t>Data Rights Dispute Resolution Process</t>
  </si>
  <si>
    <t>Establishes a dispute resolution process for users who believe their rights requests were denied improperly or handled in violation of policy or law.</t>
  </si>
  <si>
    <t>A dispute resolution process shall be established for users who believe their data rights requests were denied improperly or handled in violation of policy or law.</t>
  </si>
  <si>
    <t>Without a dispute path, a wrongly denied request has no internal remedy and escalates straight to a regulator or lawsuit, and legitimate errors go uncorrected.</t>
  </si>
  <si>
    <t>Provide a documented process for users to contest a decision, route disputes to an independent reviewer, and record outcomes.</t>
  </si>
  <si>
    <t>No dispute process for denied requests.</t>
  </si>
  <si>
    <t>Disputes handled ad hoc.</t>
  </si>
  <si>
    <t>A process exists but is not consistently followed or communicated.</t>
  </si>
  <si>
    <t>A documented dispute resolution process handles contested requests.</t>
  </si>
  <si>
    <t>Dispute outcomes are tracked and feed process improvement.</t>
  </si>
  <si>
    <t>PM-9 (Weak, asserted)</t>
  </si>
  <si>
    <t>Dispute and complaint case management; illustrative: escalation workflows, complaint-tracking registers. Category, not a product choice. Illustrative, not endorsements.</t>
  </si>
  <si>
    <t>UDR-20</t>
  </si>
  <si>
    <t>Third-Party Rights Propagation Enforcement</t>
  </si>
  <si>
    <t>Ensures contracts and integrations with third parties propagate user data rights requests such as erasure and correction and secure timely downstream fulfillment.</t>
  </si>
  <si>
    <t>Contracts and integrations with third parties shall include mechanisms for propagating user data rights requests (e.g., erasure, correction) and ensuring timely fulfillment by downstream entities.</t>
  </si>
  <si>
    <t>Without propagation, data corrected or erased in-house lives on unchanged at processors and partners, so the request is only partially honored and the organization stays in violation through its supply chain.</t>
  </si>
  <si>
    <t>Require rights-propagation obligations in third-party contracts and build the integrations to forward requests and confirm downstream fulfillment. See Third-Party Risk Management controls.</t>
  </si>
  <si>
    <t>Rights requests are not propagated to third parties.</t>
  </si>
  <si>
    <t>Propagation attempted informally without contractual backing.</t>
  </si>
  <si>
    <t>Some contracts require propagation but enforcement is inconsistent.</t>
  </si>
  <si>
    <t>Contracts and integrations propagate rights requests with timely downstream fulfillment.</t>
  </si>
  <si>
    <t>Downstream fulfillment is verified and enforced on a cadence.</t>
  </si>
  <si>
    <t>SA-9, SR-3 (Partial, asserted)</t>
  </si>
  <si>
    <t>Third-party data rights propagation; illustrative: data processing agreement clauses, API-based downstream request forwarding. Category, not a product choice. Illustrative, not endorsements.</t>
  </si>
  <si>
    <t>UDR-21</t>
  </si>
  <si>
    <t>Emergency Request Handling Criteria</t>
  </si>
  <si>
    <t>Defines criteria and an expedited path for urgent rights requests, such as those involving imminent risk to life, liberty, or safety.</t>
  </si>
  <si>
    <t>The organization shall define criteria and an expedited path for urgent rights requests, such as those involving imminent risk to life, liberty, or safety.</t>
  </si>
  <si>
    <t>Without an emergency path, a request tied to a stalking, safety, or safeguarding situation waits in the normal queue, and the delay itself can cause the harm the request sought to prevent.</t>
  </si>
  <si>
    <t>Define criteria that qualify a request as urgent and a triaged path that fast-tracks it to trained responders with clear escalation.</t>
  </si>
  <si>
    <t>No expedited path for urgent requests.</t>
  </si>
  <si>
    <t>Urgent requests escalated ad hoc.</t>
  </si>
  <si>
    <t>Some criteria exist but the expedited path is informal.</t>
  </si>
  <si>
    <t>Defined criteria and an expedited path handle urgent safety-related requests.</t>
  </si>
  <si>
    <t>Emergency handling criteria and response times are reviewed and improved.</t>
  </si>
  <si>
    <t>Expedited request triage; illustrative: priority triage criteria, escalation runbooks. Category, not a product choice. Illustrative, not endorsements.</t>
  </si>
  <si>
    <t>Data Loss Prevention (DLP)</t>
  </si>
  <si>
    <t>DLP-01</t>
  </si>
  <si>
    <t>DLP Policy Definition and Classification Alignment</t>
  </si>
  <si>
    <t>Defines DLP enforcement policies from the organization's data classification scheme so that detection and blocking rules track the sensitivity assigned to each data type.</t>
  </si>
  <si>
    <t>Organizations shall define DLP policies based on data classification schemes, ensuring alignment between DLP enforcement rules and the sensitivity levels assigned to data assets.</t>
  </si>
  <si>
    <t>Without policies tied to classification, DLP either blocks everything and stalls the business or protects nothing meaningful; sensitive data leaves through gaps no rule was written to catch.</t>
  </si>
  <si>
    <t>Map each classification tier to concrete DLP rules and actions, derive detection patterns from the labels already applied to data, and keep policy and scheme in sync as either changes. See Data Classification and Handling.</t>
  </si>
  <si>
    <t>DLP rules exist without any tie to data classification, or no policies exist.</t>
  </si>
  <si>
    <t>Rules are written case by case with no reference to sensitivity levels.</t>
  </si>
  <si>
    <t>Some policies align to classification but coverage of tiers is uneven.</t>
  </si>
  <si>
    <t>Every classification tier maps to defined DLP rules and enforcement actions, reviewed for alignment.</t>
  </si>
  <si>
    <t>Policy-to-classification alignment is measured, gaps are tracked, and rules are updated as classification changes.</t>
  </si>
  <si>
    <t>PR.DS-01, ID.AM-05 (Strong, asserted)</t>
  </si>
  <si>
    <t>AC-4, SC-7(10), RA-2 (Strong, asserted)</t>
  </si>
  <si>
    <t>A.5.12, A.5.13, A.8.12 (Strong, asserted)</t>
  </si>
  <si>
    <t>Data classification and DLP policy engines; illustrative: sensitivity labeling frameworks, open data classification taxonomies, DLP policy consoles. Category, not a product choice. Illustrative, not endorsements.</t>
  </si>
  <si>
    <t>DLP-02</t>
  </si>
  <si>
    <t>Endpoint DLP Agent Deployment</t>
  </si>
  <si>
    <t>Deploys DLP agents on managed endpoints that handle sensitive data to monitor, enforce policy, and protect data even when the device is offline.</t>
  </si>
  <si>
    <t>DLP agents shall be deployed on all managed endpoints with access to sensitive data, enabling monitoring, enforcement, and offline protection capabilities.</t>
  </si>
  <si>
    <t>Data leaves through the endpoint the moment coverage lapses; an unagented laptop copies sensitive files to a personal drive with no record and no block.</t>
  </si>
  <si>
    <t>Push DLP agents to all managed endpoints with sensitive-data access, verify install coverage against the asset inventory, and confirm agents enforce locally without network dependency. See Endpoint Security and Asset Management.</t>
  </si>
  <si>
    <t>No endpoint DLP agents deployed.</t>
  </si>
  <si>
    <t>Agents installed on a few devices without coverage tracking.</t>
  </si>
  <si>
    <t>Agents on most endpoints but coverage gaps go unmeasured.</t>
  </si>
  <si>
    <t>Agents are standard on all managed endpoints with sensitive-data access, coverage reconciled to inventory.</t>
  </si>
  <si>
    <t>Agent coverage and health are monitored, gaps are remediated on a cadence, and drift is measured.</t>
  </si>
  <si>
    <t>PR.DS-01, PR.PS-01, ID.AM-01 (Strong, asserted)</t>
  </si>
  <si>
    <t>AC-4, SC-7, CM-8 (Partial, asserted)</t>
  </si>
  <si>
    <t>A.8.1, A.8.12, A.5.9 (Strong, asserted)</t>
  </si>
  <si>
    <t>CIS 3, CIS 1 (Strong, asserted)</t>
  </si>
  <si>
    <t>Endpoint DLP agents and management consoles; illustrative: host-based DLP agents, endpoint management platforms, asset inventory reconciliation. Category, not a product choice. Illustrative, not endorsements.</t>
  </si>
  <si>
    <t>DLP-03</t>
  </si>
  <si>
    <t>Network DLP Integration</t>
  </si>
  <si>
    <t>Deploys DLP inspection at network egress points to examine outbound traffic and enforce policy on data in motion across email, web, and file transfer.</t>
  </si>
  <si>
    <t>DLP technologies shall be deployed at key network egress points to inspect outbound traffic and enforce policies on data in motion across email, web, and file transfer protocols.</t>
  </si>
  <si>
    <t>Sensitive data flows out over the network unexamined; a bulk upload of customer records to an external site completes with nothing inspecting or stopping it.</t>
  </si>
  <si>
    <t>Place DLP inspection at key egress points, decrypt where lawful and feasible to inspect content, and enforce policy across email, web, and file transfer protocols. See Network Security.</t>
  </si>
  <si>
    <t>No network-layer DLP inspection.</t>
  </si>
  <si>
    <t>Inspection at one point or protocol, configured ad hoc.</t>
  </si>
  <si>
    <t>Egress DLP at several points but coverage of protocols is inconsistent.</t>
  </si>
  <si>
    <t>DLP inspects data in motion at all key egress points across email, web, and file transfer.</t>
  </si>
  <si>
    <t>Egress coverage and inspection efficacy are measured, blind spots are closed, and rules are tuned on a cadence.</t>
  </si>
  <si>
    <t>PR.DS-02, DE.CM-01, PR.IR-01 (Strong, asserted)</t>
  </si>
  <si>
    <t>AC-4, SC-7, SC-7(10) (Strong, asserted)</t>
  </si>
  <si>
    <t>A.8.12, A.8.20, A.8.21 (Strong, asserted)</t>
  </si>
  <si>
    <t>CIS 3, CIS 13 (Partial, asserted)</t>
  </si>
  <si>
    <t>Network DLP and egress inspection; illustrative: secure web gateways, TLS inspection proxies, network DLP sensors. Category, not a product choice. Illustrative, not endorsements.</t>
  </si>
  <si>
    <t>DLP-04</t>
  </si>
  <si>
    <t>Cloud DLP Enforcement</t>
  </si>
  <si>
    <t>Applies cloud-native or integrated DLP controls to monitor and govern data activity inside sanctioned SaaS, PaaS, and IaaS services.</t>
  </si>
  <si>
    <t>Cloud-native or integrated DLP controls shall be implemented to monitor and control data activity within sanctioned SaaS, PaaS, and IaaS environments.</t>
  </si>
  <si>
    <t>Data in cloud services sits outside endpoint and network DLP; a sensitive file shared publicly from a sanctioned SaaS tenant leaks with no on-premises control aware of it.</t>
  </si>
  <si>
    <t>Enable native DLP in cloud platforms or integrate a cloud DLP layer via API, scan data at rest and in transit in sanctioned services, and enforce sharing and movement policies. See Cloud Security.</t>
  </si>
  <si>
    <t>No DLP coverage of cloud services.</t>
  </si>
  <si>
    <t>Cloud DLP enabled in one service reactively.</t>
  </si>
  <si>
    <t>Some sanctioned services covered, enforcement inconsistent across them.</t>
  </si>
  <si>
    <t>DLP monitors and controls data activity across all sanctioned SaaS, PaaS, and IaaS.</t>
  </si>
  <si>
    <t>Cloud DLP coverage and policy efficacy are measured across services and improved on a cadence.</t>
  </si>
  <si>
    <t>PR.DS-01, PR.DS-02, DE.CM-01 (Strong, asserted)</t>
  </si>
  <si>
    <t>AC-4, SC-7, SA-9 (Partial, asserted)</t>
  </si>
  <si>
    <t>A.8.12, A.5.23, A.5.14 (Strong, asserted)</t>
  </si>
  <si>
    <t>Cloud DLP and CASB; illustrative: cloud-native DLP services, API-integrated cloud DLP, cloud access security brokers. Category, not a product choice. Illustrative, not endorsements.</t>
  </si>
  <si>
    <t>DLP-05</t>
  </si>
  <si>
    <t>Contextual DLP Enforcement</t>
  </si>
  <si>
    <t>Incorporates contextual attributes such as user role, location, device posture, and channel into DLP decisions to apply adaptive policy and cut false positives.</t>
  </si>
  <si>
    <t>DLP solutions shall incorporate contextual attributes (e.g., user role, location, device posture, channel) to enforce adaptive policies and reduce false positives.</t>
  </si>
  <si>
    <t>Context-blind DLP either blocks legitimate work or waves through risky transfers; the same action is treated identically whether from a managed device on-site or an unmanaged one abroad.</t>
  </si>
  <si>
    <t>Feed user, device, location, and channel signals into DLP policy so enforcement adapts to risk, and tune thresholds to reduce noise while holding the line on genuine violations. See Identity and Access Management and Endpoint Security.</t>
  </si>
  <si>
    <t>DLP decisions ignore context; policy is uniform.</t>
  </si>
  <si>
    <t>A few rules use one contextual attribute, set ad hoc.</t>
  </si>
  <si>
    <t>Context used in some policies but not applied consistently.</t>
  </si>
  <si>
    <t>Contextual attributes drive adaptive DLP enforcement across major channels.</t>
  </si>
  <si>
    <t>Contextual policy accuracy is measured and thresholds are tuned against false positives and negatives on a cadence.</t>
  </si>
  <si>
    <t>PR.AA-05, PR.DS-01, DE.CM-01 (Partial, asserted)</t>
  </si>
  <si>
    <t>AC-4, AC-3(11), AC-16 (Partial, asserted)</t>
  </si>
  <si>
    <t>A.8.12, A.5.15, A.8.3 (Partial, asserted)</t>
  </si>
  <si>
    <t>Context-aware DLP and adaptive policy engines; illustrative: attribute-based access controls, device posture signals, risk-adaptive DLP policy. Category, not a product choice. Illustrative, not endorsements.</t>
  </si>
  <si>
    <t>DLP-06</t>
  </si>
  <si>
    <t>DLP Coverage for Removable Media</t>
  </si>
  <si>
    <t>Monitors and governs any attempt to copy, move, or export sensitive data to USB drives, external disks, and other removable media.</t>
  </si>
  <si>
    <t>All attempts to copy, move, or export sensitive data to USB drives, external hard drives, and other removable media shall be monitored and governed by DLP policies.</t>
  </si>
  <si>
    <t>Removable media is a direct, offline exfiltration path; a USB stick copies a database export out of the building with no network or email control in the way.</t>
  </si>
  <si>
    <t>Apply DLP policy to removable-media write operations, block or encrypt sensitive transfers by classification, and log all attempts. See Endpoint Security.</t>
  </si>
  <si>
    <t>Removable-media transfers are neither monitored nor governed.</t>
  </si>
  <si>
    <t>Occasional device blocking without content-based policy.</t>
  </si>
  <si>
    <t>Some endpoints enforce removable-media rules inconsistently.</t>
  </si>
  <si>
    <t>DLP monitors and governs sensitive-data transfers to removable media on all managed endpoints.</t>
  </si>
  <si>
    <t>Removable-media policy coverage and violations are measured and enforcement is refined on a cadence.</t>
  </si>
  <si>
    <t>PR.DS-01, PR.PS-01, DE.CM-01 (Strong, asserted)</t>
  </si>
  <si>
    <t>MP-7, AC-4, SC-41 (Strong, asserted)</t>
  </si>
  <si>
    <t>A.7.10, A.8.12, A.8.1 (Strong, asserted)</t>
  </si>
  <si>
    <t>CIS 3, CIS 10 (Partial, asserted)</t>
  </si>
  <si>
    <t>Removable-media control and device DLP; illustrative: endpoint device control, USB port policy enforcement, media encryption. Category, not a product choice. Illustrative, not endorsements.</t>
  </si>
  <si>
    <t>DLP-07</t>
  </si>
  <si>
    <t>Optical Character Recognition (OCR) for DLP</t>
  </si>
  <si>
    <t>Adds optical character recognition to DLP so text embedded in images and scanned documents is inspected rather than passing as opaque content.</t>
  </si>
  <si>
    <t>DLP solutions shall include OCR capabilities to inspect text embedded in images and scanned documents to prevent evasion of content inspection mechanisms.</t>
  </si>
  <si>
    <t>Content inspection that reads only text files is trivially evaded by screenshotting or scanning; a photographed spreadsheet of account numbers leaves as an image with no rule triggering.</t>
  </si>
  <si>
    <t>Enable OCR in DLP content inspection to extract and evaluate text from images and scans, and apply the same classification and policy rules to that extracted text.</t>
  </si>
  <si>
    <t>No OCR; image-borne text is not inspected.</t>
  </si>
  <si>
    <t>OCR enabled in one channel or tested ad hoc.</t>
  </si>
  <si>
    <t>OCR inspection on some channels, coverage uneven.</t>
  </si>
  <si>
    <t>OCR-based inspection is standard across channels where images move.</t>
  </si>
  <si>
    <t>OCR detection accuracy is measured against evasion attempts and tuned on a cadence.</t>
  </si>
  <si>
    <t>DE.CM-01, PR.DS-01 (Partial, asserted)</t>
  </si>
  <si>
    <t>AC-4, SI-4 (Weak, asserted)</t>
  </si>
  <si>
    <t>A.8.12, A.8.16 (Partial, asserted)</t>
  </si>
  <si>
    <t>OCR-enabled content inspection; illustrative: open OCR engines (e.g., Tesseract), image-text extraction in DLP content scanners. Category, not a product choice. Illustrative, not endorsements.</t>
  </si>
  <si>
    <t>DLP-08</t>
  </si>
  <si>
    <t>Email DLP Rules Enforcement</t>
  </si>
  <si>
    <t>Applies DLP policy to outbound email across subject, body, and attachments with configurable actions to block, encrypt, quarantine, or alert.</t>
  </si>
  <si>
    <t>DLP policies shall be applied to outbound emails, including subject, body, and attachments, with configurable actions for blocking, encryption, quarantining, or alerting.</t>
  </si>
  <si>
    <t>Email is the most common accidental and deliberate leak path; a message with a sensitive attachment reaches the wrong recipient with no inspection or block.</t>
  </si>
  <si>
    <t>Inspect outbound mail content and attachments against DLP policy at the mail gateway, and configure graduated actions per rule from alerting to blocking or forced encryption. See Email Security.</t>
  </si>
  <si>
    <t>Outbound email is not inspected by DLP.</t>
  </si>
  <si>
    <t>A few keyword rules on mail, set reactively.</t>
  </si>
  <si>
    <t>Email DLP covers some content but attachment or action coverage is partial.</t>
  </si>
  <si>
    <t>DLP inspects subject, body, and attachments with defined actions on all outbound mail.</t>
  </si>
  <si>
    <t>Email DLP hit rates and false positives are measured and rules and actions are tuned on a cadence.</t>
  </si>
  <si>
    <t>AC-4, SC-7, SI-8 (Partial, asserted)</t>
  </si>
  <si>
    <t>A.8.12, A.5.14, A.8.20 (Strong, asserted)</t>
  </si>
  <si>
    <t>CIS 3, CIS 9 (Partial, asserted)</t>
  </si>
  <si>
    <t>Email DLP and secure mail gateways; illustrative: mail gateway content filters, outbound email DLP, message encryption gateways. Category, not a product choice. Illustrative, not endorsements.</t>
  </si>
  <si>
    <t>DLP-09</t>
  </si>
  <si>
    <t>Custom Data Identifier Support</t>
  </si>
  <si>
    <t>Defines and uses custom data identifiers in DLP tools to detect unique patterns, proprietary information, or industry-specific regulated content.</t>
  </si>
  <si>
    <t>Organizations shall define and use custom data identifiers within DLP tools to detect unique patterns, proprietary information, or industry-specific regulated content.</t>
  </si>
  <si>
    <t>Built-in identifiers miss what is specific to the organization; a proprietary part-number scheme or a regulated record format leaves undetected because no stock pattern matches it.</t>
  </si>
  <si>
    <t>Author custom identifiers using regex, keyword lists, and validation logic for proprietary and regulated data, and validate them against real samples to control false matches.</t>
  </si>
  <si>
    <t>Only built-in identifiers are used.</t>
  </si>
  <si>
    <t>A custom pattern or two created ad hoc without validation.</t>
  </si>
  <si>
    <t>Some custom identifiers exist but are not validated or maintained.</t>
  </si>
  <si>
    <t>Custom identifiers cover proprietary and regulated data and are validated against samples.</t>
  </si>
  <si>
    <t>Custom identifier accuracy is measured and definitions are refined on a cadence as data types change.</t>
  </si>
  <si>
    <t>PR.DS-01, DE.CM-01 (Partial, asserted)</t>
  </si>
  <si>
    <t>AC-4, SI-4, RA-2 (Partial, asserted)</t>
  </si>
  <si>
    <t>A.8.12, A.5.12 (Partial, asserted)</t>
  </si>
  <si>
    <t>Custom data identifier and pattern-matching capabilities; illustrative: regular expressions, keyword and dictionary matching, validation checksums. Category, not a product choice. Illustrative, not endorsements.</t>
  </si>
  <si>
    <t>DLP-10</t>
  </si>
  <si>
    <t>Shadow IT Discovery for Data Movement</t>
  </si>
  <si>
    <t>Integrates DLP with CASB or discovery tooling to detect unsanctioned cloud services used for data transfers, exposing shadow IT movement.</t>
  </si>
  <si>
    <t>DLP systems shall integrate with cloud access security brokers (CASBs) or other discovery tools to detect unauthorized use of unsanctioned cloud services for data transfers.</t>
  </si>
  <si>
    <t>Data moves to services security does not know exist; a team adopts an unsanctioned file-sharing app and sensitive data flows there invisible to every sanctioned control.</t>
  </si>
  <si>
    <t>Feed egress and proxy telemetry into CASB or discovery tooling to surface unsanctioned services, correlate discovered destinations with sensitive-data movement, and route findings into governance. See Cloud Security.</t>
  </si>
  <si>
    <t>No discovery of unsanctioned cloud data movement.</t>
  </si>
  <si>
    <t>Shadow IT noticed anecdotally, not systematically.</t>
  </si>
  <si>
    <t>Some discovery runs but findings are not consistently acted on.</t>
  </si>
  <si>
    <t>DLP integrates with CASB or discovery tooling to detect unsanctioned data transfers routinely.</t>
  </si>
  <si>
    <t>Shadow IT discovery coverage and remediation are measured and the process improves on a cadence.</t>
  </si>
  <si>
    <t>DE.CM-01, ID.AM-01, DE.CM-06 (Partial, asserted)</t>
  </si>
  <si>
    <t>AC-4, CA-9, SI-4 (Partial, asserted)</t>
  </si>
  <si>
    <t>A.8.12, A.5.23, A.8.16 (Partial, asserted)</t>
  </si>
  <si>
    <t>CASB and shadow IT discovery; illustrative: cloud access security brokers, egress log analytics, cloud application discovery. Category, not a product choice. Illustrative, not endorsements.</t>
  </si>
  <si>
    <t>DLP-11</t>
  </si>
  <si>
    <t>DLP Incident Workflow and Escalation</t>
  </si>
  <si>
    <t>Defines an incident handling workflow for DLP violations covering triage, impact analysis, escalation paths, and documented response actions.</t>
  </si>
  <si>
    <t>A defined incident handling workflow shall exist for DLP violations, including triage, impact analysis, escalation paths, and documentation of response actions.</t>
  </si>
  <si>
    <t>Without a workflow, DLP alerts pile up unactioned; a genuine exfiltration attempt is buried in noise and never escalated because no one owns the response.</t>
  </si>
  <si>
    <t>Establish a DLP-specific workflow with triage criteria, impact analysis, defined escalation paths, and required documentation, and connect it to the broader incident response process. See Security Incident Response.</t>
  </si>
  <si>
    <t>No workflow for DLP violations.</t>
  </si>
  <si>
    <t>Violations handled informally by whoever notices.</t>
  </si>
  <si>
    <t>A workflow exists but triage and escalation are applied inconsistently.</t>
  </si>
  <si>
    <t>A documented DLP incident workflow with triage, impact analysis, and escalation is followed.</t>
  </si>
  <si>
    <t>Workflow timeliness and outcomes are measured and the process is improved on a cadence.</t>
  </si>
  <si>
    <t>RS.MA-01, RS.AN-03, DE.AE-02 (Strong, asserted)</t>
  </si>
  <si>
    <t>IR-4, IR-6, IR-8 (Strong, asserted)</t>
  </si>
  <si>
    <t>A.5.24, A.5.25, A.5.26 (Strong, asserted)</t>
  </si>
  <si>
    <t>DLP incident workflow and case management; illustrative: incident response playbooks, ticketing and case management, SOAR workflows. Category, not a product choice. Illustrative, not endorsements.</t>
  </si>
  <si>
    <t>DLP-12</t>
  </si>
  <si>
    <t>DLP Exception Management</t>
  </si>
  <si>
    <t>Provides a formal process to request, approve, and track exceptions to DLP policy, with compensating controls and expiration dates.</t>
  </si>
  <si>
    <t>A formal process shall exist for requesting, approving, and tracking exceptions to DLP policies, with compensating controls and expiration dates applied.</t>
  </si>
  <si>
    <t>Undocumented exceptions become permanent holes; a business unit gets a rule disabled to ship a project and the exemption is never revisited, silently defeating the control.</t>
  </si>
  <si>
    <t>Require exception requests with justification and approval, attach compensating controls and an expiration date to each, and track them to renewal or closure. See Governance, Risk, and Compliance.</t>
  </si>
  <si>
    <t>Exceptions are made informally with no record.</t>
  </si>
  <si>
    <t>Some exceptions noted but without approval or expiry.</t>
  </si>
  <si>
    <t>An exception process exists but tracking and expiry are inconsistent.</t>
  </si>
  <si>
    <t>Exceptions are formally requested, approved, given compensating controls, and time-bound.</t>
  </si>
  <si>
    <t>Open exceptions are reviewed, aging is measured, and the exception population is reduced on a cadence.</t>
  </si>
  <si>
    <t>GV.PO-02, GV.RM-01, ID.RA-05 (Partial, asserted)</t>
  </si>
  <si>
    <t>CA-5, PL-4, RA-3 (Partial, asserted)</t>
  </si>
  <si>
    <t>A.5.1, A.5.36, Cl.6.1 (Partial, asserted)</t>
  </si>
  <si>
    <t>Policy exception and risk acceptance tracking; illustrative: GRC exception registers, risk acceptance workflows, exception expiry tracking. Category, not a product choice. Illustrative, not endorsements.</t>
  </si>
  <si>
    <t>DLP-13</t>
  </si>
  <si>
    <t>Print Channel Monitoring</t>
  </si>
  <si>
    <t>Monitors and optionally restricts printing of sensitive information based on content inspection, user role, or printer classification.</t>
  </si>
  <si>
    <t>DLP controls shall monitor and optionally restrict printing of sensitive information based on content inspection, user role, or printer classification.</t>
  </si>
  <si>
    <t>Print is an offline exfiltration channel that bypasses digital controls; a confidential report is printed and walked out with no record it ever happened.</t>
  </si>
  <si>
    <t>Inspect print jobs against DLP policy, block or watermark sensitive output by role and printer, and log print events for sensitive content. See Endpoint Security.</t>
  </si>
  <si>
    <t>Printing of sensitive data is not monitored.</t>
  </si>
  <si>
    <t>Print restrictions applied ad hoc on select devices.</t>
  </si>
  <si>
    <t>Print DLP on some endpoints or printers, coverage uneven.</t>
  </si>
  <si>
    <t>DLP monitors and governs sensitive printing by content, role, and printer classification.</t>
  </si>
  <si>
    <t>Print channel coverage and violations are measured and controls are tuned on a cadence.</t>
  </si>
  <si>
    <t>PR.DS-01, DE.CM-01, PR.PS-01 (Partial, asserted)</t>
  </si>
  <si>
    <t>AC-4, MP-2, AC-16 (Partial, asserted)</t>
  </si>
  <si>
    <t>A.8.12, A.7.10, A.5.10 (Partial, asserted)</t>
  </si>
  <si>
    <t>Print monitoring and secure print DLP; illustrative: print management servers with content policy, endpoint print control, output watermarking. Category, not a product choice. Illustrative, not endorsements.</t>
  </si>
  <si>
    <t>DLP-14</t>
  </si>
  <si>
    <t>Data Fingerprinting and Exact Match Detection</t>
  </si>
  <si>
    <t>Supports fingerprinting of structured and unstructured data sources for exact data matching, raising detection accuracy over pattern-only rules.</t>
  </si>
  <si>
    <t>DLP solutions shall support fingerprinting of structured and unstructured data sources (e.g., databases, files) for exact data matching and more accurate detections.</t>
  </si>
  <si>
    <t>Pattern rules alone over-alert and miss real records; without fingerprinting the specific customer table that must not leave looks like any other string of digits.</t>
  </si>
  <si>
    <t>Fingerprint the databases and document repositories that hold the crown-jewel data, and enforce exact-match and partial-match detection on those fingerprints across channels.</t>
  </si>
  <si>
    <t>No fingerprinting or exact-match detection.</t>
  </si>
  <si>
    <t>One source fingerprinted as a trial.</t>
  </si>
  <si>
    <t>Some sources fingerprinted but coverage and refresh are inconsistent.</t>
  </si>
  <si>
    <t>Key structured and unstructured sources are fingerprinted for exact-match detection.</t>
  </si>
  <si>
    <t>Fingerprint coverage and match accuracy are measured and fingerprints are refreshed on a cadence.</t>
  </si>
  <si>
    <t>Data fingerprinting and exact data match; illustrative: exact data match indexing, document fingerprinting, structured-data hashing. Category, not a product choice. Illustrative, not endorsements.</t>
  </si>
  <si>
    <t>DLP-15</t>
  </si>
  <si>
    <t>DLP False Positive/Negative Review Process</t>
  </si>
  <si>
    <t>Performs periodic tuning of DLP rules and detection models to minimize false positives and negatives, informed by incident data and user feedback.</t>
  </si>
  <si>
    <t>Organizations shall perform periodic tuning of DLP rules and detection models to minimize false positives and false negatives, informed by incident data and user feedback.</t>
  </si>
  <si>
    <t>Untuned DLP loses trust and effectiveness; analysts drown in false alerts and start ignoring them, so the one true positive is dismissed along with the noise.</t>
  </si>
  <si>
    <t>Review false positive and false negative rates on a schedule, adjust rules and thresholds using incident data and user feedback, and record the changes.</t>
  </si>
  <si>
    <t>DLP rules are never tuned after deployment.</t>
  </si>
  <si>
    <t>Rules adjusted reactively when complaints spike.</t>
  </si>
  <si>
    <t>Some tuning occurs but without consistent data or cadence.</t>
  </si>
  <si>
    <t>Scheduled tuning uses incident data and user feedback to reduce false positives and negatives.</t>
  </si>
  <si>
    <t>False positive and negative rates are tracked as metrics and drive continuous rule improvement.</t>
  </si>
  <si>
    <t>DE.CM-01, ID.IM-01, DE.AE-08 (Partial, asserted)</t>
  </si>
  <si>
    <t>SI-4, CA-7, RA-5 (Partial, asserted)</t>
  </si>
  <si>
    <t>A.8.16, A.5.36, Cl.9.1 (Partial, asserted)</t>
  </si>
  <si>
    <t>DLP detection tuning and analytics; illustrative: rule performance dashboards, false-positive review workflows, detection tuning analytics. Category, not a product choice. Illustrative, not endorsements.</t>
  </si>
  <si>
    <t>DLP-16</t>
  </si>
  <si>
    <t>Offline DLP Enforcement</t>
  </si>
  <si>
    <t>Ensures endpoint DLP enforces critical policies while the device is disconnected from the network.</t>
  </si>
  <si>
    <t>Endpoint DLP controls shall function in offline mode, enforcing critical policies even when devices are disconnected from the network.</t>
  </si>
  <si>
    <t>DLP that needs the network is defeated by pulling the cable; a laptop taken offline copies sensitive data to removable media with no enforcement and no upload of the event until, if ever, reconnection.</t>
  </si>
  <si>
    <t>Configure endpoint agents to cache policy and enforce locally when offline, queue events for upload on reconnection, and verify offline enforcement in testing. See Endpoint Security.</t>
  </si>
  <si>
    <t>DLP enforcement stops when the device is offline.</t>
  </si>
  <si>
    <t>Some offline capability exists but is untested.</t>
  </si>
  <si>
    <t>Offline enforcement works on some agents inconsistently.</t>
  </si>
  <si>
    <t>Critical DLP policies enforce offline on all managed endpoints with events queued for sync.</t>
  </si>
  <si>
    <t>Offline enforcement coverage and event sync reliability are measured and improved on a cadence.</t>
  </si>
  <si>
    <t>PR.DS-01, PR.PS-01, PR.IR-01 (Partial, asserted)</t>
  </si>
  <si>
    <t>AC-4, SC-7, MP-7 (Partial, asserted)</t>
  </si>
  <si>
    <t>A.8.12, A.8.1, A.7.10 (Partial, asserted)</t>
  </si>
  <si>
    <t>Offline-capable endpoint DLP agents; illustrative: local policy caching agents, offline enforcement with event queuing, endpoint DLP with sync-on-reconnect. Category, not a product choice. Illustrative, not endorsements.</t>
  </si>
  <si>
    <t>DLP-17</t>
  </si>
  <si>
    <t>DLP Control Testing and Simulation</t>
  </si>
  <si>
    <t>Runs routine tests and simulations to evaluate DLP effectiveness at detecting and preventing policy violations across multiple channels.</t>
  </si>
  <si>
    <t>Routine tests and simulations shall be conducted to evaluate the effectiveness of DLP controls in detecting and preventing policy violations across multiple channels.</t>
  </si>
  <si>
    <t>DLP is assumed to work until a leak proves it did not; an unexercised rule silently failed after a platform update and no one knew the channel was open.</t>
  </si>
  <si>
    <t>Run scheduled test transfers of benign marker data across email, web, cloud, endpoint, and removable-media channels, verify expected detection and blocking, and remediate gaps.</t>
  </si>
  <si>
    <t>DLP effectiveness is never tested.</t>
  </si>
  <si>
    <t>Occasional manual spot-checks of one channel.</t>
  </si>
  <si>
    <t>Some channels tested but not routinely or comprehensively.</t>
  </si>
  <si>
    <t>Routine multi-channel DLP tests and simulations verify detection and prevention.</t>
  </si>
  <si>
    <t>Test coverage and pass rates are measured across channels and gaps drive remediation on a cadence.</t>
  </si>
  <si>
    <t>ID.IM-02, DE.CM-01, PR.IR-01 (Partial, asserted)</t>
  </si>
  <si>
    <t>CA-2, CA-7, CA-8 (Partial, asserted)</t>
  </si>
  <si>
    <t>A.8.16, A.8.29, Cl.9.1 (Partial, asserted)</t>
  </si>
  <si>
    <t>CIS 3, CIS 18 (Partial, asserted)</t>
  </si>
  <si>
    <t>DLP testing and simulation; illustrative: benign marker data test files, exfiltration simulation scripts, control validation harnesses. Category, not a product choice. Illustrative, not endorsements.</t>
  </si>
  <si>
    <t>DLP-18</t>
  </si>
  <si>
    <t>Role-Based DLP Policy Differentiation</t>
  </si>
  <si>
    <t>Tailors DLP rules to user roles, departments, or business units so enforcement is proportional to each group's legitimate data needs and risk.</t>
  </si>
  <si>
    <t>DLP rules shall be tailored based on user roles, departments, or business units to ensure proportional enforcement aligned with business needs and risk levels.</t>
  </si>
  <si>
    <t>One-size DLP either blocks roles that must move data or under-controls roles that should not; a payroll team is stopped from doing its job while a role with no need retains broad export ability.</t>
  </si>
  <si>
    <t>Define differentiated DLP policy sets by role, department, and risk level, bind them to identity groups, and review them as roles change. See Identity and Access Management.</t>
  </si>
  <si>
    <t>DLP policy is uniform regardless of role.</t>
  </si>
  <si>
    <t>A few role-specific rules created ad hoc.</t>
  </si>
  <si>
    <t>Some differentiation exists but is not consistently maintained.</t>
  </si>
  <si>
    <t>DLP rules are differentiated by role, department, and risk and bound to identity groups.</t>
  </si>
  <si>
    <t>Role-based policy fit is measured and differentiation is refined as roles and risk change on a cadence.</t>
  </si>
  <si>
    <t>PR.AA-05, PR.DS-01, GV.RM-01 (Partial, asserted)</t>
  </si>
  <si>
    <t>AC-4, AC-2, AC-6 (Partial, asserted)</t>
  </si>
  <si>
    <t>A.8.12, A.5.15, A.8.2 (Partial, asserted)</t>
  </si>
  <si>
    <t>Role-based DLP policy management; illustrative: identity-group-scoped policy sets, department-tiered DLP rules, role-based policy consoles. Category, not a product choice. Illustrative, not endorsements.</t>
  </si>
  <si>
    <t>DLP-19</t>
  </si>
  <si>
    <t>DLP Audit Logging and Forensics Readiness</t>
  </si>
  <si>
    <t>Logs all DLP events and actions with synchronized time and retains them for forensic investigation, compliance reporting, and incident correlation.</t>
  </si>
  <si>
    <t>All DLP events and actions shall be logged, time-synchronized, and retained for forensic investigation, compliance reporting, and incident correlation.</t>
  </si>
  <si>
    <t>Without complete, time-synchronized DLP logs an investigation cannot reconstruct what left and when; a data theft cannot be proven or scoped because the evidence was never captured or aged out.</t>
  </si>
  <si>
    <t>Log every DLP event and enforcement action, synchronize timestamps to a common source, forward to central logging, and retain per policy. See Security Logging and Monitoring.</t>
  </si>
  <si>
    <t>DLP events are not logged or are discarded quickly.</t>
  </si>
  <si>
    <t>Some logging exists without time sync or retention policy.</t>
  </si>
  <si>
    <t>Logging covers most events but retention or synchronization is inconsistent.</t>
  </si>
  <si>
    <t>DLP events are fully logged, time-synchronized, centralized, and retained per policy.</t>
  </si>
  <si>
    <t>Log completeness, time accuracy, and retention are monitored and gaps are remediated on a cadence.</t>
  </si>
  <si>
    <t>DE.CM-01, DE.AE-03, PR.PS-04 (Strong, asserted)</t>
  </si>
  <si>
    <t>AU-2, AU-6, AU-8 (Strong, asserted)</t>
  </si>
  <si>
    <t>A.8.15, A.8.16, A.8.17 (Strong, asserted)</t>
  </si>
  <si>
    <t>DLP logging and forensic retention; illustrative: centralized log management, SIEM ingestion, time synchronization services. Category, not a product choice. Illustrative, not endorsements.</t>
  </si>
  <si>
    <t>DLP-20</t>
  </si>
  <si>
    <t>DLP Reporting and Risk Metrics</t>
  </si>
  <si>
    <t>Generates DLP dashboards and reports with metrics such as policy violations, blocked events, incident trends, and risk rankings by channel and user.</t>
  </si>
  <si>
    <t>DLP systems shall generate dashboards and reports that include metrics such as policy violations, blocked events, incident trends, and risk rankings by channel and user.</t>
  </si>
  <si>
    <t>Without reporting, DLP runs blind to its own results; leadership cannot see whether exposure is rising or which channel and users drive risk, so nothing gets prioritized.</t>
  </si>
  <si>
    <t>Build dashboards and periodic reports covering violations, blocks, trends, and risk rankings by channel and user, and route them to the owners who act on them.</t>
  </si>
  <si>
    <t>No DLP reporting or metrics.</t>
  </si>
  <si>
    <t>Some reports exist but metrics and audiences are inconsistent.</t>
  </si>
  <si>
    <t>Dashboards and reports cover violations, blocks, trends, and risk rankings for defined audiences.</t>
  </si>
  <si>
    <t>Metrics inform prioritization, report usefulness is reviewed, and the metric set improves on a cadence.</t>
  </si>
  <si>
    <t>ID.IM-01, GV.OV-01, DE.AE-06 (Partial, asserted)</t>
  </si>
  <si>
    <t>AU-6, CA-7, PM-6 (Partial, asserted)</t>
  </si>
  <si>
    <t>A.5.36, Cl.9.1, A.8.16 (Partial, asserted)</t>
  </si>
  <si>
    <t>CIS 3, CIS 8 (Weak, asserted)</t>
  </si>
  <si>
    <t>DLP reporting and risk metrics; illustrative: DLP reporting dashboards, SIEM analytics, risk-scoring reports. Category, not a product choice. Illustrative, not endorsements.</t>
  </si>
  <si>
    <t>DLP-21</t>
  </si>
  <si>
    <t>Integration of DLP with Identity Context</t>
  </si>
  <si>
    <t>Integrates DLP with identity systems to correlate violations with user attributes such as department and clearance, enriching analysis and response.</t>
  </si>
  <si>
    <t>DLP solutions shall integrate with identity systems to correlate violations with user attributes (e.g., department, clearance level), enabling enriched analysis and response.</t>
  </si>
  <si>
    <t>A violation without identity context is hard to judge or act on; an alert shows a file moving but not that it came from a departing employee in a high-risk role, so response is slow or wrong.</t>
  </si>
  <si>
    <t>Connect DLP to the identity provider and directory so events carry user attributes, and use that context in triage, risk scoring, and response. See Identity and Access Management.</t>
  </si>
  <si>
    <t>DLP events carry no identity context.</t>
  </si>
  <si>
    <t>User details looked up manually per incident.</t>
  </si>
  <si>
    <t>Some identity enrichment exists but is inconsistent or stale.</t>
  </si>
  <si>
    <t>DLP is integrated with identity so events are enriched with user attributes for analysis.</t>
  </si>
  <si>
    <t>Enrichment coverage and accuracy are measured and the integration is maintained on a cadence.</t>
  </si>
  <si>
    <t>PR.AA-01, DE.CM-01, DE.CM-03 (Partial, asserted)</t>
  </si>
  <si>
    <t>AC-4, IA-2, AU-6 (Partial, asserted)</t>
  </si>
  <si>
    <t>A.8.12, A.5.16, A.8.16 (Partial, asserted)</t>
  </si>
  <si>
    <t>DLP and identity integration; illustrative: directory and IdP integration, identity-enriched event correlation, attribute-based context feeds. Category, not a product choice. Illustrative, not endorsements.</t>
  </si>
  <si>
    <t>DLP-22</t>
  </si>
  <si>
    <t>Prohibited File Type Control via DLP</t>
  </si>
  <si>
    <t>Enforces DLP restrictions on file types commonly used to exfiltrate or obfuscate sensitive data, such as archives and encrypted containers.</t>
  </si>
  <si>
    <t>DLP tools shall enforce restrictions on specific file types that are commonly used for exfiltration or obfuscation of sensitive data (e.g., archives, encrypted containers).</t>
  </si>
  <si>
    <t>Attackers hide data in formats content inspection cannot read; a password-protected archive of stolen records leaves because the file type was never restricted or flagged.</t>
  </si>
  <si>
    <t>Define policy for high-risk file types, block or quarantine encrypted and archived containers that cannot be inspected where policy requires, and log attempts. See Network Security and Email Security.</t>
  </si>
  <si>
    <t>No file-type restrictions in DLP.</t>
  </si>
  <si>
    <t>A few file types blocked ad hoc.</t>
  </si>
  <si>
    <t>Some high-risk types controlled but coverage is inconsistent.</t>
  </si>
  <si>
    <t>DLP enforces policy on high-risk and uninspectable file types across channels.</t>
  </si>
  <si>
    <t>File-type policy coverage and evasion attempts are measured and rules are updated on a cadence.</t>
  </si>
  <si>
    <t>AC-4, SI-3, SC-28 (Partial, asserted)</t>
  </si>
  <si>
    <t>A.8.12, A.8.7, A.8.24 (Partial, asserted)</t>
  </si>
  <si>
    <t>File-type control and content-type policy; illustrative: file type and true-type detection, archive and encrypted-container policy, gateway file-type filtering. Category, not a product choice. Illustrative, not endorsements.</t>
  </si>
  <si>
    <t>DLP-23</t>
  </si>
  <si>
    <t>Continuous Improvement of DLP Policies</t>
  </si>
  <si>
    <t>Conducts scheduled reviews of DLP policy effectiveness and adjusts rules and response strategies based on evolving threats, user behavior, and operational feedback.</t>
  </si>
  <si>
    <t>Organizations shall conduct scheduled reviews of DLP policy effectiveness, adjusting rules and response strategies based on evolving threats, user behavior, and operational feedback.</t>
  </si>
  <si>
    <t>Static DLP decays as data, threats, and workflows change; policies written years ago miss new exfiltration paths and block current legitimate work, and no review catches the drift.</t>
  </si>
  <si>
    <t>Review DLP policy effectiveness on a schedule against threat intelligence, incident trends, and user feedback, revise rules and response strategies, and record decisions. See Governance, Risk, and Compliance.</t>
  </si>
  <si>
    <t>DLP policies are never formally reviewed.</t>
  </si>
  <si>
    <t>Changes made reactively without scheduled review.</t>
  </si>
  <si>
    <t>Reviews happen occasionally without consistent inputs or follow-through.</t>
  </si>
  <si>
    <t>Scheduled effectiveness reviews adjust DLP rules and response strategies from defined inputs.</t>
  </si>
  <si>
    <t>Review outcomes and policy effectiveness are tracked as metrics and feed a continuous improvement loop.</t>
  </si>
  <si>
    <t>ID.IM-01, GV.OV-03, ID.IM-03 (Strong, asserted)</t>
  </si>
  <si>
    <t>CA-7, PL-2, PM-6 (Partial, asserted)</t>
  </si>
  <si>
    <t>A.5.36, Cl.9.3, Cl.10.1 (Strong, asserted)</t>
  </si>
  <si>
    <t>DLP policy governance and continuous improvement; illustrative: policy review cadences, effectiveness metrics, threat-informed rule updates. Category, not a product choice. Illustrative, not endorsements.</t>
  </si>
  <si>
    <t>Asset and Configuration Management</t>
  </si>
  <si>
    <t>Hardware &amp; Software Asset Management</t>
  </si>
  <si>
    <t>HSA-01</t>
  </si>
  <si>
    <t>Asset Inventory Establishment</t>
  </si>
  <si>
    <t>Establishes and maintains one authoritative, enterprise-wide inventory of all hardware and software assets across physical, virtual, cloud, and container environments.</t>
  </si>
  <si>
    <t>Organizations shall establish and maintain an authoritative, enterprise-wide inventory of all hardware and software assets, to include physical, virtual, cloud-based, and containerized environments.</t>
  </si>
  <si>
    <t>You cannot protect, patch, or monitor what you do not know you have; blind spots in the inventory become the unmanaged host or forgotten cloud instance an attacker uses to get in and stay.</t>
  </si>
  <si>
    <t>Stand up a central inventory fed by automated discovery across every environment, define required fields, and make it the system of record reconciled against procurement and configuration data.</t>
  </si>
  <si>
    <t>No enterprise inventory; assets tracked ad hoc or not at all.</t>
  </si>
  <si>
    <t>Spreadsheets or siloed lists exist per team with no single source of truth.</t>
  </si>
  <si>
    <t>A central inventory exists but coverage of cloud, virtual, and container assets is partial.</t>
  </si>
  <si>
    <t>An authoritative inventory spans all environments with defined required fields and refresh cadence.</t>
  </si>
  <si>
    <t>Inventory completeness and freshness are measured against discovery and improved on a cadence.</t>
  </si>
  <si>
    <t>CM-8, PM-5 (Strong, asserted)</t>
  </si>
  <si>
    <t>A.5.9 (Strong, asserted)</t>
  </si>
  <si>
    <t>MAP 1.1 (Weak; only if AI systems are among the assets, asserted)</t>
  </si>
  <si>
    <t>IT asset management and inventory platforms; illustrative: open-source inventory (e.g., OSQuery, Snipe-IT), a CMDB. Category, not a product choice. Illustrative, not endorsements.</t>
  </si>
  <si>
    <t>HSA-02</t>
  </si>
  <si>
    <t>Unique Asset Identification</t>
  </si>
  <si>
    <t>Assigns each asset a unique identifier so it can be correlated consistently across management, configuration, and monitoring systems.</t>
  </si>
  <si>
    <t>Each asset shall be assigned a unique identifier for tracking purposes, enabling correlation across management, configuration, and monitoring systems.</t>
  </si>
  <si>
    <t>Without a stable unique key, the same asset appears as several records or two assets merge into one, breaking reconciliation, patch tracking, and incident correlation.</t>
  </si>
  <si>
    <t>Adopt a unique identifier scheme (UUID, asset tag, or equivalent), stamp it at onboarding, and use it as the correlation key across tools.</t>
  </si>
  <si>
    <t>Assets have no consistent unique identifier.</t>
  </si>
  <si>
    <t>Identifiers assigned informally and reused or duplicated.</t>
  </si>
  <si>
    <t>A scheme exists but is applied inconsistently across systems.</t>
  </si>
  <si>
    <t>Every asset carries a unique identifier used as the correlation key across tools.</t>
  </si>
  <si>
    <t>Identifier uniqueness and cross-system correlation are audited and corrected on a cadence.</t>
  </si>
  <si>
    <t>ID.AM-01 (Partial, asserted)</t>
  </si>
  <si>
    <t>CM-8 (Partial, asserted)</t>
  </si>
  <si>
    <t>CIS 1 (Partial, asserted)</t>
  </si>
  <si>
    <t>Asset identification schemes and discovery agents; illustrative: UUID/GUID standards, barcode or RFID asset tags, OSQuery host identifiers. Category, not a product choice. Illustrative, not endorsements.</t>
  </si>
  <si>
    <t>HSA-03</t>
  </si>
  <si>
    <t>Asset Ownership Assignment</t>
  </si>
  <si>
    <t>Assigns each hardware and software asset a designated business and technical owner accountable for its use, security posture, and lifecycle status.</t>
  </si>
  <si>
    <t>Each hardware and software asset shall have a designated business and technical owner accountable for its use, security posture, and lifecycle status.</t>
  </si>
  <si>
    <t>Ownerless assets drift out of patch and configuration scope because no one is responsible; when they break or are breached, no one is accountable for the fix.</t>
  </si>
  <si>
    <t>Record business and technical owner fields in the inventory, require them at onboarding, and revalidate ownership when people or teams change.</t>
  </si>
  <si>
    <t>No ownership recorded for assets.</t>
  </si>
  <si>
    <t>Ownership known informally for some assets only.</t>
  </si>
  <si>
    <t>Ownership fields exist but are often blank or stale.</t>
  </si>
  <si>
    <t>Every asset has a documented business and technical owner kept current.</t>
  </si>
  <si>
    <t>Ownership accuracy is measured and reassigned promptly on personnel or org change.</t>
  </si>
  <si>
    <t>ID.AM-02, GV.RR-02 (Partial, asserted)</t>
  </si>
  <si>
    <t>CM-8, PM-5 (Partial, asserted)</t>
  </si>
  <si>
    <t>ITAM ownership records and CMDB; illustrative: open-source inventory (e.g., Snipe-IT, GLPI) owner fields, directory-linked ownership. Category, not a product choice. Illustrative, not endorsements.</t>
  </si>
  <si>
    <t>HSA-04</t>
  </si>
  <si>
    <t>Asset Classification by Sensitivity and Function</t>
  </si>
  <si>
    <t>Categorizes assets by sensitivity level, operational criticality, and functional role such as server, workstation, network device, or application.</t>
  </si>
  <si>
    <t>Assets shall be categorized by sensitivity level, operational criticality, and functional role (e.g., server, workstation, network device, application software).</t>
  </si>
  <si>
    <t>Treating every asset the same wastes protection on low-value systems and under-protects the crown jewels; controls cannot be prioritized without knowing what matters.</t>
  </si>
  <si>
    <t>Define a classification scheme covering sensitivity, criticality, and function, and tag each asset accordingly so downstream controls can key off it.</t>
  </si>
  <si>
    <t>Assets are not classified.</t>
  </si>
  <si>
    <t>Some ad hoc labeling of important systems.</t>
  </si>
  <si>
    <t>A classification scheme exists but is applied to part of the estate.</t>
  </si>
  <si>
    <t>All assets are classified by sensitivity, criticality, and function per a defined scheme.</t>
  </si>
  <si>
    <t>Classification accuracy is reviewed and drives prioritization of other controls.</t>
  </si>
  <si>
    <t>ID.AM-05 (Strong, asserted)</t>
  </si>
  <si>
    <t>RA-2, CM-8 (Strong, asserted)</t>
  </si>
  <si>
    <t>Asset classification tooling and CMDB attributes; illustrative: documented classification schemes, criticality and sensitivity tags in inventory records. Category, not a product choice. Illustrative, not endorsements.</t>
  </si>
  <si>
    <t>HSA-05</t>
  </si>
  <si>
    <t>Asset Lifecycle Tracking</t>
  </si>
  <si>
    <t>Tracks every asset from acquisition through deployment, maintenance, and decommissioning, updating records at each lifecycle phase.</t>
  </si>
  <si>
    <t>All assets shall be tracked from acquisition through deployment, maintenance, and eventual decommissioning, with records updated at each lifecycle phase.</t>
  </si>
  <si>
    <t>Assets that fall off the record at disposal keep credentials, data, or network access alive; unmanaged end-of-life systems accumulate as unpatched liabilities.</t>
  </si>
  <si>
    <t>Model lifecycle states in the inventory, trigger updates at each transition, and tie decommissioning to secure data disposal and access revocation.</t>
  </si>
  <si>
    <t>Lifecycle state is not tracked.</t>
  </si>
  <si>
    <t>Some phases recorded manually for some assets.</t>
  </si>
  <si>
    <t>Lifecycle tracking exists but records lag reality.</t>
  </si>
  <si>
    <t>All assets carry a current lifecycle state updated at each transition.</t>
  </si>
  <si>
    <t>Lifecycle record accuracy is measured and disposal steps are verified on a cadence.</t>
  </si>
  <si>
    <t>ID.AM-08 (Strong, asserted)</t>
  </si>
  <si>
    <t>CM-8, SA-3, MP-6 (Partial, asserted)</t>
  </si>
  <si>
    <t>A.5.9, A.5.11, A.7.14 (Strong, asserted)</t>
  </si>
  <si>
    <t>ITAM lifecycle modules; illustrative: open-source inventory (e.g., Snipe-IT, GLPI) lifecycle states, disposal and certificate-of-destruction records. Category, not a product choice. Illustrative, not endorsements.</t>
  </si>
  <si>
    <t>HSA-06</t>
  </si>
  <si>
    <t>Unauthorized Asset Detection and Handling</t>
  </si>
  <si>
    <t>Detects, alerts on, and responds to unauthorized or rogue hardware and software assets appearing in enterprise environments.</t>
  </si>
  <si>
    <t>Processes shall be implemented to detect, alert, and respond to unauthorized or rogue hardware and software assets within enterprise environments.</t>
  </si>
  <si>
    <t>A rogue device or unsanctioned software on the network is an unmanaged foothold; without detection it operates unmonitored and unpatched alongside trusted systems.</t>
  </si>
  <si>
    <t>Compare active and passive discovery against the authorized inventory, alert on unknowns, and define a workflow to quarantine, remove, or authorize them.</t>
  </si>
  <si>
    <t>Unauthorized assets are not detected.</t>
  </si>
  <si>
    <t>Rogue assets found only incidentally.</t>
  </si>
  <si>
    <t>Detection runs but response is inconsistent.</t>
  </si>
  <si>
    <t>Discovery is reconciled against the inventory and unknowns trigger a defined response.</t>
  </si>
  <si>
    <t>Time to detect and handle unauthorized assets is measured and reduced over time.</t>
  </si>
  <si>
    <t>ID.AM-01, DE.CM-01 (Strong, asserted)</t>
  </si>
  <si>
    <t>CM-8(3), CA-7 (Strong, asserted)</t>
  </si>
  <si>
    <t>A.5.9, A.8.16 (Partial, asserted)</t>
  </si>
  <si>
    <t>CIS 1 (Strong, asserted)</t>
  </si>
  <si>
    <t>Rogue asset discovery and network access control; illustrative: open scanners (e.g., Nmap), NAC, OSQuery-based detection. Category, not a product choice. Illustrative, not endorsements.</t>
  </si>
  <si>
    <t>HSA-07</t>
  </si>
  <si>
    <t>Software License Management</t>
  </si>
  <si>
    <t>Reviews software assets for proper licensing and maintains mechanisms to stay compliant with vendor license terms and renewals.</t>
  </si>
  <si>
    <t>All software assets shall be reviewed for proper licensing; mechanisms shall be in place to ensure compliance with vendor license terms and renewals.</t>
  </si>
  <si>
    <t>Unlicensed or over-deployed software exposes the organization to true-up costs, audit penalties, and legal liability; lapsed licenses can also cut off security updates.</t>
  </si>
  <si>
    <t>Track entitlements against installed counts, reconcile regularly, and alert ahead of renewals to keep usage within license terms.</t>
  </si>
  <si>
    <t>Licensing is not tracked.</t>
  </si>
  <si>
    <t>Licenses tracked informally for major products only.</t>
  </si>
  <si>
    <t>Entitlement tracking exists but reconciliation is irregular.</t>
  </si>
  <si>
    <t>License entitlements are reconciled against deployment with renewal alerts.</t>
  </si>
  <si>
    <t>License compliance and true-up exposure are measured and managed on a cadence.</t>
  </si>
  <si>
    <t>CM-10 (Strong, asserted)</t>
  </si>
  <si>
    <t>Software asset management (SAM) and license tracking; illustrative: open-source inventory (e.g., OCS Inventory) with entitlement records, vendor license portals. Category, not a product choice. Illustrative, not endorsements.</t>
  </si>
  <si>
    <t>HSA-08</t>
  </si>
  <si>
    <t>Hardware and Software Asset Reconciliation</t>
  </si>
  <si>
    <t>Regularly reconciles asset records against procurement, CMDB, and configuration repositories to surface discrepancies and orphaned assets.</t>
  </si>
  <si>
    <t>Asset records shall be regularly reconciled with procurement, CMDB, and configuration repositories to identify discrepancies or orphaned assets.</t>
  </si>
  <si>
    <t>Records that disagree across systems hide assets no one owns and assets that no longer exist; the inventory silently loses fidelity and stops being trustworthy.</t>
  </si>
  <si>
    <t>Schedule reconciliation across procurement, CMDB, and discovery sources, flag mismatches and orphans, and route them for correction.</t>
  </si>
  <si>
    <t>No reconciliation between sources.</t>
  </si>
  <si>
    <t>Occasional manual comparison of a few systems.</t>
  </si>
  <si>
    <t>Reconciliation happens irregularly with backlog of unresolved discrepancies.</t>
  </si>
  <si>
    <t>Scheduled reconciliation across sources flags and resolves discrepancies.</t>
  </si>
  <si>
    <t>Discrepancy rates are tracked and root causes are addressed to reduce drift.</t>
  </si>
  <si>
    <t>ID.AM-01, ID.AM-08 (Partial, asserted)</t>
  </si>
  <si>
    <t>CM-8, CM-3, PM-5 (Partial, asserted)</t>
  </si>
  <si>
    <t>A.5.9, A.8.9 (Partial, asserted)</t>
  </si>
  <si>
    <t>CMDB reconciliation with discovery and procurement feeds; illustrative: OSQuery or agent feeds into a CMDB, procurement system integration. Category, not a product choice. Illustrative, not endorsements.</t>
  </si>
  <si>
    <t>HSA-09</t>
  </si>
  <si>
    <t>Asset Onboarding Requirements</t>
  </si>
  <si>
    <t>Blocks new assets from authorized use until they are inventoried, assigned an owner, configured to baseline, and registered in the inventory system.</t>
  </si>
  <si>
    <t>New assets shall not be authorized for use until they have been inventoried, assigned an owner, configured to baseline standards, and registered in the asset inventory system.</t>
  </si>
  <si>
    <t>Assets that reach production before onboarding skip baseline hardening and never enter management scope, becoming unmanaged and unhardened from day one.</t>
  </si>
  <si>
    <t>Make inventory registration, ownership, and baseline configuration a gate in the provisioning workflow so nothing is authorized without them. See Secure Configuration and Hardening.</t>
  </si>
  <si>
    <t>Assets go live with no onboarding requirements.</t>
  </si>
  <si>
    <t>Onboarding steps applied inconsistently by team.</t>
  </si>
  <si>
    <t>Onboarding checklist exists but is not enforced as a gate.</t>
  </si>
  <si>
    <t>Inventory, ownership, and baseline config are enforced gates before authorization.</t>
  </si>
  <si>
    <t>Onboarding compliance is measured and exceptions are tracked and closed.</t>
  </si>
  <si>
    <t>ID.AM-01, PR.PS-01 (Partial, asserted)</t>
  </si>
  <si>
    <t>CM-8, CM-2, CM-3 (Partial, asserted)</t>
  </si>
  <si>
    <t>CIS 1, CIS 4 (Partial, asserted)</t>
  </si>
  <si>
    <t>Provisioning and onboarding workflows with baseline configuration; illustrative: infrastructure-as-code provisioning, CIS Benchmarks baselines, inventory registration gates. Category, not a product choice. Illustrative, not endorsements.</t>
  </si>
  <si>
    <t>HSA-10</t>
  </si>
  <si>
    <t>Shadow IT Discovery Procedures</t>
  </si>
  <si>
    <t>Detects and evaluates unsanctioned or unmanaged software and services, such as SaaS applications and cloud instances, used by business units.</t>
  </si>
  <si>
    <t>Organizations shall implement methods to detect and evaluate unsanctioned or unmanaged software and services (e.g., SaaS, cloud instances) used by business units.</t>
  </si>
  <si>
    <t>Shadow IT moves data into unvetted services outside monitoring and contractual control; a breach of an unknown SaaS app is a breach the organization cannot see or manage.</t>
  </si>
  <si>
    <t>Mine DNS, proxy, expense, and OAuth grant data to discover unsanctioned services, then evaluate and either sanction or retire them.</t>
  </si>
  <si>
    <t>Shadow IT is neither detected nor evaluated.</t>
  </si>
  <si>
    <t>Unsanctioned services found only when problems surface.</t>
  </si>
  <si>
    <t>Discovery runs occasionally with no consistent evaluation.</t>
  </si>
  <si>
    <t>Regular discovery of unsanctioned services feeds a defined evaluation and disposition.</t>
  </si>
  <si>
    <t>Shadow IT prevalence is measured and trending down through governance.</t>
  </si>
  <si>
    <t>ID.AM-02, DE.CM-01 (Partial, asserted)</t>
  </si>
  <si>
    <t>CM-8(3), CA-9, SA-9 (Partial, asserted)</t>
  </si>
  <si>
    <t>A.5.9, A.5.23, A.8.16 (Partial, asserted)</t>
  </si>
  <si>
    <t>SaaS and shadow IT discovery (CASB and log analysis); illustrative: cloud access security brokers, DNS and proxy log analysis, OAuth app inventory. Category, not a product choice. Illustrative, not endorsements.</t>
  </si>
  <si>
    <t>HSA-11</t>
  </si>
  <si>
    <t>Virtual and Cloud Asset Inclusion</t>
  </si>
  <si>
    <t>Extends inventory to virtualized workloads, cloud-hosted assets, and containers so visibility holds regardless of hosting model or provider.</t>
  </si>
  <si>
    <t>Inventory practices shall extend to virtualized workloads, cloud-hosted assets, and containers, ensuring visibility regardless of hosting model or provider.</t>
  </si>
  <si>
    <t>Ephemeral cloud and container assets spin up and down faster than manual tracking; workloads that never enter inventory run unmonitored and unpatched in the provider account.</t>
  </si>
  <si>
    <t>Pull inventory from cloud provider and orchestrator APIs continuously, covering virtual machines, managed services, and containers across accounts.</t>
  </si>
  <si>
    <t>Cloud, virtual, and container assets are not inventoried.</t>
  </si>
  <si>
    <t>Manual snapshots of some cloud accounts.</t>
  </si>
  <si>
    <t>API-based inventory exists for some providers or accounts.</t>
  </si>
  <si>
    <t>Continuous API-based inventory covers all cloud, virtual, and container assets.</t>
  </si>
  <si>
    <t>Coverage across accounts and providers is measured and gaps are closed on a cadence.</t>
  </si>
  <si>
    <t>CM-8, CM-8(2) (Strong, asserted)</t>
  </si>
  <si>
    <t>A.5.9, A.5.23 (Partial, asserted)</t>
  </si>
  <si>
    <t>MAP 1.1 (Weak; only if AI workloads are among the assets, asserted)</t>
  </si>
  <si>
    <t>Cloud and container asset discovery; illustrative: cloud provider inventory APIs, Kubernetes API, open cloud security posture tools (e.g., Prowler, CloudQuery). Category, not a product choice. Illustrative, not endorsements.</t>
  </si>
  <si>
    <t>HSA-12</t>
  </si>
  <si>
    <t>Portable and Removable Media Tracking</t>
  </si>
  <si>
    <t>Tracks portable devices such as external drives and USB media through serial registration or equivalent mechanisms to prevent data leakage or loss.</t>
  </si>
  <si>
    <t>Portable devices (e.g., external hard drives, USB devices) shall be tracked through serial registration or equivalent mechanisms to prevent data leakage or loss.</t>
  </si>
  <si>
    <t>Untracked removable media walks data out of the building or malware in; a lost unregistered drive is an unquantifiable breach with no way to know what it held.</t>
  </si>
  <si>
    <t>Register portable media by serial, control which devices are permitted, and log usage; pair with endpoint device control and encryption. See Data Protection.</t>
  </si>
  <si>
    <t>Portable media is not tracked or controlled.</t>
  </si>
  <si>
    <t>Some devices logged manually.</t>
  </si>
  <si>
    <t>Registration exists but device control is not enforced.</t>
  </si>
  <si>
    <t>Portable media is registered and device control policy is enforced on endpoints.</t>
  </si>
  <si>
    <t>Media usage and exceptions are monitored and reviewed on a cadence.</t>
  </si>
  <si>
    <t>ID.AM-01, PR.DS-01 (Partial, asserted)</t>
  </si>
  <si>
    <t>MP-2, MP-7, CM-8 (Strong, asserted)</t>
  </si>
  <si>
    <t>A.7.10, A.8.1 (Strong, asserted)</t>
  </si>
  <si>
    <t>CIS 1, CIS 10 (Partial, asserted)</t>
  </si>
  <si>
    <t>Removable media registration and endpoint device control; illustrative: operating system device control policies, USB serial registration, endpoint DLP. Category, not a product choice. Illustrative, not endorsements.</t>
  </si>
  <si>
    <t>HSA-13</t>
  </si>
  <si>
    <t>Asset Tagging and Labeling Standards</t>
  </si>
  <si>
    <t>Tags physical and virtual assets per standardized labeling procedures to enable streamlined tracking and identification.</t>
  </si>
  <si>
    <t>Physical and virtual assets shall be tagged in accordance with standardized asset labeling procedures to enable streamlined tracking and identification.</t>
  </si>
  <si>
    <t>Inconsistent or missing labels make physical audits slow and error-prone and break the link between a device in hand and its inventory record.</t>
  </si>
  <si>
    <t>Adopt a standard tagging scheme (barcode, QR, or RFID for physical; naming and tag conventions for virtual) and apply it at onboarding.</t>
  </si>
  <si>
    <t>Assets are not tagged or labeled.</t>
  </si>
  <si>
    <t>Ad hoc labels with no standard.</t>
  </si>
  <si>
    <t>A tagging standard exists but coverage is partial.</t>
  </si>
  <si>
    <t>All assets are tagged per a standardized scheme applied at onboarding.</t>
  </si>
  <si>
    <t>Tagging coverage and label integrity are audited and corrected on a cadence.</t>
  </si>
  <si>
    <t>Asset tagging and labeling; illustrative: barcode, QR, and RFID tag standards, documented naming and tag conventions. Category, not a product choice. Illustrative, not endorsements.</t>
  </si>
  <si>
    <t>HSA-14</t>
  </si>
  <si>
    <t>Asset Discovery Integration with CMDB</t>
  </si>
  <si>
    <t>Integrates discovery tools with the Configuration Management Database so inventory data stays accurate and supports configuration auditing.</t>
  </si>
  <si>
    <t>Discovery tools shall integrate with the Configuration Management Database (CMDB) to maintain data fidelity and support configuration auditing.</t>
  </si>
  <si>
    <t>A CMDB fed by manual entry rots quickly; without automated discovery it drifts from reality and configuration audits are built on stale data.</t>
  </si>
  <si>
    <t>Feed automated discovery into the CMDB on a schedule, map fields to the data model, and use the CMDB as the basis for configuration auditing.</t>
  </si>
  <si>
    <t>No CMDB, or a CMDB fed only by manual entry.</t>
  </si>
  <si>
    <t>Discovery data imported occasionally by hand.</t>
  </si>
  <si>
    <t>Automated discovery feeds the CMDB for part of the estate.</t>
  </si>
  <si>
    <t>Discovery is integrated with the CMDB and refreshed on a defined cadence.</t>
  </si>
  <si>
    <t>CMDB data fidelity is measured against discovery and improved continuously.</t>
  </si>
  <si>
    <t>ID.AM-01, ID.AM-08 (Strong, asserted)</t>
  </si>
  <si>
    <t>CM-8, CM-8(2), CM-2 (Strong, asserted)</t>
  </si>
  <si>
    <t>A.8.9, A.5.9 (Strong, asserted)</t>
  </si>
  <si>
    <t>Discovery integrated with a CMDB; illustrative: OSQuery or agent feeds, open CMDB (e.g., NetBox), DMTF CMDBf data exchange. Category, not a product choice. Illustrative, not endorsements.</t>
  </si>
  <si>
    <t>HSA-15</t>
  </si>
  <si>
    <t>Software Asset Whitelisting</t>
  </si>
  <si>
    <t>Governs what software may run through an allowlisting process with justification and approval workflows.</t>
  </si>
  <si>
    <t>Organizations shall establish a whitelisting process that governs what software is permitted to operate within the environment, with justification and approval workflows.</t>
  </si>
  <si>
    <t>Without allowlisting, any executable a user or attacker introduces can run; unauthorized and malicious software execute freely alongside sanctioned applications.</t>
  </si>
  <si>
    <t>Build an approved software list, enforce it with OS-level allowlisting, and route additions through a justification and approval workflow. See Secure Configuration and Hardening.</t>
  </si>
  <si>
    <t>Any software can run; no allowlist.</t>
  </si>
  <si>
    <t>Informal lists of approved software with no enforcement.</t>
  </si>
  <si>
    <t>Allowlisting enforced on some systems or in audit mode only.</t>
  </si>
  <si>
    <t>Software allowlisting is enforced with an approval workflow for exceptions.</t>
  </si>
  <si>
    <t>Allowlist coverage and blocked-execution events are measured and tuned on a cadence.</t>
  </si>
  <si>
    <t>CM-7(5), CM-7(2) (Strong, asserted)</t>
  </si>
  <si>
    <t>A.8.19 (Strong, asserted)</t>
  </si>
  <si>
    <t>Application allowlisting; illustrative: operating system allowlisting (e.g., AppLocker, WDAC), fapolicyd on Linux. Category, not a product choice. Illustrative, not endorsements.</t>
  </si>
  <si>
    <t>HSA-16</t>
  </si>
  <si>
    <t>End-of-Life Asset Identification</t>
  </si>
  <si>
    <t>Identifies and flags assets that are end-of-life or end-of-support and documents transition and replacement plans.</t>
  </si>
  <si>
    <t>Processes shall be in place to identify and flag assets that are end-of-life or end-of-support, with transition and replacement plans documented.</t>
  </si>
  <si>
    <t>Unsupported hardware and software stop receiving security patches; every known vulnerability against them stays open permanently, and attackers hunt for exactly these systems.</t>
  </si>
  <si>
    <t>Track version and support dates against vendor end-of-life data, flag approaching and reached EOL, and require documented replacement plans.</t>
  </si>
  <si>
    <t>End-of-life status is not tracked.</t>
  </si>
  <si>
    <t>EOL noticed reactively when support requests fail.</t>
  </si>
  <si>
    <t>EOL tracked for some products without transition plans.</t>
  </si>
  <si>
    <t>EOL and EOS assets are flagged with documented transition and replacement plans.</t>
  </si>
  <si>
    <t>EOL exposure is measured and remediation timelines are enforced and reported.</t>
  </si>
  <si>
    <t>SA-22, CM-8 (Strong, asserted)</t>
  </si>
  <si>
    <t>A.8.9, A.8.19 (Partial, asserted)</t>
  </si>
  <si>
    <t>End-of-life and end-of-support tracking; illustrative: software version inventory, public end-of-life data feeds (e.g., endoflife.date), SAM tools. Category, not a product choice. Illustrative, not endorsements.</t>
  </si>
  <si>
    <t>HSA-17</t>
  </si>
  <si>
    <t>Asset Risk Profiling</t>
  </si>
  <si>
    <t>Risk-ranks assets based on factors such as data sensitivity, threat exposure, business criticality, and level of user access.</t>
  </si>
  <si>
    <t>Assets shall be risk-ranked based on factors such as data sensitivity, exposure to threats, business criticality, and level of user access.</t>
  </si>
  <si>
    <t>Undifferentiated assets get undifferentiated attention; high-risk systems do not rise to the top of patching, monitoring, and hardening queues where they belong.</t>
  </si>
  <si>
    <t>Combine sensitivity, exposure, criticality, and access into a risk score per asset and use it to prioritize other controls. See Risk Management.</t>
  </si>
  <si>
    <t>Assets are not risk-ranked.</t>
  </si>
  <si>
    <t>Informal sense of which assets are risky.</t>
  </si>
  <si>
    <t>Some assets scored with inconsistent factors.</t>
  </si>
  <si>
    <t>Assets are risk-ranked with defined factors driving control prioritization.</t>
  </si>
  <si>
    <t>Risk scores are revalidated against incidents and exposure data on a cadence.</t>
  </si>
  <si>
    <t>ID.AM-05, ID.RA-05 (Partial, asserted)</t>
  </si>
  <si>
    <t>RA-2, RA-3, CM-8 (Partial, asserted)</t>
  </si>
  <si>
    <t>A.5.9, A.8.8, Cl.6.1 (Partial, asserted)</t>
  </si>
  <si>
    <t>Asset risk scoring; illustrative: CMDB risk and criticality attributes, vulnerability and exposure data, CVSS-informed prioritization. Category, not a product choice. Illustrative, not endorsements.</t>
  </si>
  <si>
    <t>HSA-18</t>
  </si>
  <si>
    <t>Integration with Security Tools</t>
  </si>
  <si>
    <t>Continuously synchronizes asset inventories with vulnerability management, SIEM, and endpoint protection platforms to ensure coverage and situational awareness.</t>
  </si>
  <si>
    <t>Asset inventories shall be continuously synchronized with vulnerability management, SIEM, and endpoint protection platforms to ensure coverage and situational awareness.</t>
  </si>
  <si>
    <t>When security tools and the inventory disagree, assets missing an agent or a scan hide in the gap; you believe you have coverage you do not, and blind spots go untested.</t>
  </si>
  <si>
    <t>Integrate the inventory with vulnerability scanning, SIEM, and endpoint platforms, and alert on assets present in one but not the others.</t>
  </si>
  <si>
    <t>Inventory is not integrated with security tools.</t>
  </si>
  <si>
    <t>Manual cross-checks between inventory and one tool.</t>
  </si>
  <si>
    <t>Integration exists for some tools without coverage gap alerting.</t>
  </si>
  <si>
    <t>Inventory is synchronized with vulnerability, SIEM, and endpoint tools with gap alerting.</t>
  </si>
  <si>
    <t>Security tool coverage against inventory is measured and gaps are closed on a cadence.</t>
  </si>
  <si>
    <t>ID.AM-01, DE.CM-01, ID.RA-01 (Partial, asserted)</t>
  </si>
  <si>
    <t>CM-8, RA-5, SI-4, CA-7 (Partial, asserted)</t>
  </si>
  <si>
    <t>A.8.8, A.8.16, A.5.9 (Partial, asserted)</t>
  </si>
  <si>
    <t>Integration between inventory and the security stack; illustrative: SIEM connectors, vulnerability scanner APIs, endpoint protection asset feeds. Category, not a product choice. Illustrative, not endorsements.</t>
  </si>
  <si>
    <t>HSA-19</t>
  </si>
  <si>
    <t>Asset Inventory Access Controls</t>
  </si>
  <si>
    <t>Restricts access to asset inventory systems to authorized personnel via role-based access, with audit logging of changes and queries.</t>
  </si>
  <si>
    <t>Access to asset inventory systems shall be role-based and restricted to authorized personnel, with audit logging enabled to track changes and queries.</t>
  </si>
  <si>
    <t>The inventory is a map of the whole estate; if anyone can read or alter it, an attacker gets reconnaissance and a defender loses the integrity of the record they depend on.</t>
  </si>
  <si>
    <t>Apply role-based access to the inventory, enforce least privilege, and enable audit logging of changes and queries. See Identity and Access Management.</t>
  </si>
  <si>
    <t>Inventory access is open or shared with no roles.</t>
  </si>
  <si>
    <t>Access limited informally with no logging.</t>
  </si>
  <si>
    <t>Roles defined but privileges broad or logging partial.</t>
  </si>
  <si>
    <t>Role-based least-privilege access is enforced with audit logging of changes and queries.</t>
  </si>
  <si>
    <t>Access rights and audit logs are reviewed and right-sized on a cadence.</t>
  </si>
  <si>
    <t>AC-3, AC-6, AU-2, AU-12 (Strong, asserted)</t>
  </si>
  <si>
    <t>A.5.15, A.8.2, A.8.15 (Strong, asserted)</t>
  </si>
  <si>
    <t>Role-based access control and audit logging on the inventory system; illustrative: platform RBAC, SSO and directory integration, immutable audit logs. Category, not a product choice. Illustrative, not endorsements.</t>
  </si>
  <si>
    <t>HSA-20</t>
  </si>
  <si>
    <t>Periodic Asset Inventory Validation</t>
  </si>
  <si>
    <t>Conducts periodic validation of the asset inventory through automated and manual processes to verify accuracy, completeness, and integrity.</t>
  </si>
  <si>
    <t>Organizations shall conduct periodic validation of the asset inventory through automated and manual processes to verify accuracy, completeness, and integrity.</t>
  </si>
  <si>
    <t>An inventory trusted without validation drifts until decisions rest on fiction; missing or phantom assets go unnoticed and every control keyed to the inventory inherits the error.</t>
  </si>
  <si>
    <t>Schedule automated reconciliation against discovery plus periodic manual or physical checks, and correct discrepancies found.</t>
  </si>
  <si>
    <t>Inventory accuracy is never validated.</t>
  </si>
  <si>
    <t>Occasional spot checks with no schedule.</t>
  </si>
  <si>
    <t>Validation happens irregularly with uneven follow-through.</t>
  </si>
  <si>
    <t>Automated and manual validation runs on a defined cadence with correction.</t>
  </si>
  <si>
    <t>Inventory accuracy metrics are trended and validation drives measurable improvement.</t>
  </si>
  <si>
    <t>CM-8, CM-8(2), CA-7 (Partial, asserted)</t>
  </si>
  <si>
    <t>Inventory validation and reconciliation; illustrative: automated discovery reconciliation (e.g., OSQuery), scheduled physical audit checklists. Category, not a product choice. Illustrative, not endorsements.</t>
  </si>
  <si>
    <t>HSA-21</t>
  </si>
  <si>
    <t>Mobile Asset Tracking Integration</t>
  </si>
  <si>
    <t>Tracks mobile hardware such as laptops and smartphones through integration with mobile device management to maintain visibility during offsite and remote use.</t>
  </si>
  <si>
    <t>Mobile hardware (e.g., laptops, smartphones) shall be tracked through integration with mobile device management (MDM) solutions to maintain visibility during offsite or remote use.</t>
  </si>
  <si>
    <t>Mobile assets leave the perimeter and the network view; without MDM integration a lost or compromised device cannot be located, wiped, or confirmed compliant.</t>
  </si>
  <si>
    <t>Enroll mobile hardware in an MDM or UEM, feed device state into the inventory, and enable remote lock and wipe for lost devices.</t>
  </si>
  <si>
    <t>Mobile devices are not tracked once offsite.</t>
  </si>
  <si>
    <t>Some devices enrolled in MDM without inventory linkage.</t>
  </si>
  <si>
    <t>MDM enrollment and inventory linkage cover part of the mobile fleet.</t>
  </si>
  <si>
    <t>Mobile hardware is enrolled in MDM and its state feeds the inventory.</t>
  </si>
  <si>
    <t>Mobile enrollment coverage and compliance are measured and enforced on a cadence.</t>
  </si>
  <si>
    <t>ID.AM-01, PR.AA-05 (Partial, asserted)</t>
  </si>
  <si>
    <t>CM-8, AC-19 (Strong, asserted)</t>
  </si>
  <si>
    <t>A.8.1, A.7.9, A.6.7 (Strong, asserted)</t>
  </si>
  <si>
    <t>Mobile device management and unified endpoint management; illustrative: open MDM (e.g., Fleet for OSQuery, Headwind MDM), device enrollment programs. Category, not a product choice. Illustrative, not endorsements.</t>
  </si>
  <si>
    <t>HSA-22</t>
  </si>
  <si>
    <t>Asset Reporting and Dashboards</t>
  </si>
  <si>
    <t>Provides dashboards and reporting that give stakeholders insight into asset inventory metrics, trends, and gaps across the enterprise.</t>
  </si>
  <si>
    <t>Dashboards and reporting mechanisms shall be implemented to provide stakeholders with insights into asset inventory metrics, trends, and gaps across the enterprise.</t>
  </si>
  <si>
    <t>Data that no one can see does not drive decisions; without reporting, inventory gaps and coverage problems stay invisible to the people who could fix or fund them.</t>
  </si>
  <si>
    <t>Build dashboards and scheduled reports over the inventory covering coverage, freshness, classification, and gaps for the relevant audiences.</t>
  </si>
  <si>
    <t>No reporting on asset inventory.</t>
  </si>
  <si>
    <t>Ad hoc reports pulled on request.</t>
  </si>
  <si>
    <t>Some dashboards exist but metrics and cadence vary.</t>
  </si>
  <si>
    <t>Standard dashboards and reports cover coverage, freshness, and gaps for stakeholders.</t>
  </si>
  <si>
    <t>Reported metrics drive reviews and measurable improvement of the inventory program.</t>
  </si>
  <si>
    <t>ID.AM-01, GV.OC-04 (Weak, asserted)</t>
  </si>
  <si>
    <t>CM-8, PM-5, PM-6 (Partial, asserted)</t>
  </si>
  <si>
    <t>A.5.9, Cl.9.1 (Partial, asserted)</t>
  </si>
  <si>
    <t>Reporting, dashboards, and business intelligence over the inventory; illustrative: open BI tools (e.g., Grafana, Metabase), CMDB native reports. Category, not a product choice. Illustrative, not endorsements.</t>
  </si>
  <si>
    <t>Configuration &amp; Change Management (CCM)</t>
  </si>
  <si>
    <t>CCM-01</t>
  </si>
  <si>
    <t>Configuration Management Policy and Procedures</t>
  </si>
  <si>
    <t>Establishes and maintains documented configuration management policy and procedures governing secure baselines, version control, and change approvals.</t>
  </si>
  <si>
    <t>Organizations shall establish, document, and maintain configuration management policies and detailed procedures that govern secure baseline configurations, version control, and change approvals.</t>
  </si>
  <si>
    <t>Without a written policy, configuration and change practices vary by team and person, baselines drift, and there is no defensible standard to audit changes against or hold anyone to.</t>
  </si>
  <si>
    <t>Write and approve a configuration management policy and supporting procedures covering baseline definition, version control, and change approval; assign ownership and review it on a set cadence.</t>
  </si>
  <si>
    <t>No configuration management policy or procedures exist.</t>
  </si>
  <si>
    <t>Practices are understood informally but not written down.</t>
  </si>
  <si>
    <t>Some procedures are documented but incomplete or unevenly followed.</t>
  </si>
  <si>
    <t>An approved policy and detailed procedures govern baselines, version control, and change approval.</t>
  </si>
  <si>
    <t>Policy adherence is measured, gaps are tracked, and the policy is revised on a cadence.</t>
  </si>
  <si>
    <t>GV.PO-01, PR.PS-01 (Strong, asserted)</t>
  </si>
  <si>
    <t>CM-1 (Strong, asserted)</t>
  </si>
  <si>
    <t>A.8.9, Cl.5.2 (Strong, asserted)</t>
  </si>
  <si>
    <t>Governance, risk, and compliance (GRC) and policy management platforms; illustrative: documented policy repositories, wiki-based procedure libraries, open policy-as-code frameworks. Category, not a product choice. Illustrative, not endorsements.</t>
  </si>
  <si>
    <t>CCM-02</t>
  </si>
  <si>
    <t>Authorized Configuration Baseline Enforcement</t>
  </si>
  <si>
    <t>Requires all systems and components to match formally approved baseline configurations, with deviations gated by documented risk acceptance and change approval.</t>
  </si>
  <si>
    <t>All systems and components shall be configured in accordance with formally approved baseline configurations, and deviations shall require documented risk acceptance and change approval.</t>
  </si>
  <si>
    <t>Systems built without an enforced baseline ship with insecure defaults, inconsistent hardening, and unknown attack surface, and no one can say what a correct configuration is.</t>
  </si>
  <si>
    <t>Define approved hardened baselines per platform, deploy systems from them, and require documented risk acceptance and change approval for any deviation.</t>
  </si>
  <si>
    <t>No approved baselines; systems are configured ad hoc.</t>
  </si>
  <si>
    <t>Baselines exist for a few platforms and are applied by hand.</t>
  </si>
  <si>
    <t>Baselines are defined for most systems but enforcement and deviation handling are inconsistent.</t>
  </si>
  <si>
    <t>Systems are provisioned from approved baselines and deviations require documented risk acceptance.</t>
  </si>
  <si>
    <t>Baseline conformance is measured across the fleet and non-conformance is tracked to closure.</t>
  </si>
  <si>
    <t>CM-2, CM-6 (Strong, asserted)</t>
  </si>
  <si>
    <t>Configuration hardening and enforcement tooling; illustrative: published hardening baselines (e.g., CIS Benchmarks, DISA STIGs), configuration management engines (e.g., Ansible), SCAP content. Category, not a product choice. Illustrative, not endorsements.</t>
  </si>
  <si>
    <t>CCM-03</t>
  </si>
  <si>
    <t>Configuration Drift Detection</t>
  </si>
  <si>
    <t>Employs automated mechanisms to continuously detect, alert on, and report deviations from approved configurations.</t>
  </si>
  <si>
    <t>Automated mechanisms shall be employed to continuously detect, alert on, and report deviations from approved configurations (i.e., configuration drift).</t>
  </si>
  <si>
    <t>Configurations degrade silently over time as ad hoc fixes accumulate; undetected drift reopens vulnerabilities and breaks the assumption that a system still matches its approved state.</t>
  </si>
  <si>
    <t>Deploy agents or scanners that compare live configuration to the approved baseline on a schedule, alert on deviations, and report drift to system owners.</t>
  </si>
  <si>
    <t>Drift is never checked; deviations go unnoticed.</t>
  </si>
  <si>
    <t>Drift is found only incidentally during troubleshooting.</t>
  </si>
  <si>
    <t>Some systems are scanned for drift on an irregular basis.</t>
  </si>
  <si>
    <t>Automated drift detection runs continuously and alerts owners on deviation.</t>
  </si>
  <si>
    <t>Drift rates and time-to-remediate are measured and trended to drive improvement.</t>
  </si>
  <si>
    <t>DE.CM-09, PR.PS-01 (Strong, asserted)</t>
  </si>
  <si>
    <t>CM-2(2), CM-6(1), SI-7 (Strong, asserted)</t>
  </si>
  <si>
    <t>Configuration drift and compliance monitoring tooling; illustrative: SCAP-based scanners (e.g., OpenSCAP), state-enforcing config engines, file integrity monitoring. Category, not a product choice. Illustrative, not endorsements.</t>
  </si>
  <si>
    <t>CCM-04</t>
  </si>
  <si>
    <t>Change Control Governance Structure</t>
  </si>
  <si>
    <t>Establishes a governance body, such as a Change Advisory Board, to oversee proposed production changes and ensure risk evaluation and stakeholder alignment.</t>
  </si>
  <si>
    <t>A governance body (e.g., Change Advisory Board) shall oversee proposed changes to production environments, ensuring risk evaluation and stakeholder alignment.</t>
  </si>
  <si>
    <t>Without a governing body, changes are approved by whoever is available, risky changes reach production unreviewed, and conflicting changes collide with no one accountable for the aggregate risk.</t>
  </si>
  <si>
    <t>Charter a change advisory board with defined membership and authority; require it to review production changes above a risk threshold and record its decisions.</t>
  </si>
  <si>
    <t>No change governance body exists.</t>
  </si>
  <si>
    <t>Changes are discussed informally when someone remembers to.</t>
  </si>
  <si>
    <t>A review group meets irregularly without consistent scope or authority.</t>
  </si>
  <si>
    <t>A chartered change board reviews production changes with defined criteria and recorded decisions.</t>
  </si>
  <si>
    <t>Board throughput, change failure rate, and decision quality are tracked and used to refine scope.</t>
  </si>
  <si>
    <t>GV.RR-01, PR.PS-01 (Partial, asserted)</t>
  </si>
  <si>
    <t>CM-3, CM-9 (Strong, asserted)</t>
  </si>
  <si>
    <t>A.8.32 (Strong, asserted)</t>
  </si>
  <si>
    <t>Change and workflow governance tooling; illustrative: IT service management ticketing (e.g., open-source ITSM platforms), change calendars, board decision registers. Category, not a product choice. Illustrative, not endorsements.</t>
  </si>
  <si>
    <t>CCM-05</t>
  </si>
  <si>
    <t>Change Request Documentation Requirements</t>
  </si>
  <si>
    <t>Requires every change request to include a description, business justification, risk assessment, testing results, rollback plan, and implementation timeline.</t>
  </si>
  <si>
    <t>All change requests shall include a detailed description, business justification, risk assessment, testing results, rollback plan, and implementation timeline.</t>
  </si>
  <si>
    <t>Change requests missing justification, test evidence, or a rollback plan get approved on faith; when they fail there is no record of intent, no proof of testing, and no defined way back.</t>
  </si>
  <si>
    <t>Define a mandatory change request template capturing description, justification, risk, test results, rollback, and timeline, and reject submissions that omit required fields.</t>
  </si>
  <si>
    <t>Changes are made with no request record.</t>
  </si>
  <si>
    <t>Requests are free-form and inconsistently detailed.</t>
  </si>
  <si>
    <t>A template exists but required fields are often skipped.</t>
  </si>
  <si>
    <t>A complete request with all mandatory fields is required before approval.</t>
  </si>
  <si>
    <t>Request completeness and its correlation to change failures are measured and the template is refined.</t>
  </si>
  <si>
    <t>CM-3 (Strong, asserted)</t>
  </si>
  <si>
    <t>Change request and ITSM tooling; illustrative: ticketing systems with mandatory-field templates, form-based change workflows, structured request repositories. Category, not a product choice. Illustrative, not endorsements.</t>
  </si>
  <si>
    <t>CCM-06</t>
  </si>
  <si>
    <t>Pre-Change Security Impact Assessments</t>
  </si>
  <si>
    <t>Requires a security impact assessment before implementing a configuration or system change to evaluate risks to confidentiality, integrity, and availability.</t>
  </si>
  <si>
    <t>Security impact assessments shall be conducted prior to implementing configuration or system changes to evaluate potential risks to confidentiality, integrity, and availability.</t>
  </si>
  <si>
    <t>A change evaluated only for functionality can silently weaken security, open a port, loosen a permission, or disable a control, and the impact surfaces only after exploitation.</t>
  </si>
  <si>
    <t>Require a security impact analysis as a gate in the change workflow, scaled to change risk, and route higher-impact changes to security review before approval.</t>
  </si>
  <si>
    <t>Security impact of changes is never assessed.</t>
  </si>
  <si>
    <t>Security is considered only when someone happens to raise it.</t>
  </si>
  <si>
    <t>Impact assessments are done for some changes without consistent criteria.</t>
  </si>
  <si>
    <t>A security impact assessment is a required, criteria-driven gate for in-scope changes.</t>
  </si>
  <si>
    <t>Assessment coverage and missed-impact incidents are tracked and feed back into the criteria.</t>
  </si>
  <si>
    <t>CM-4, CM-3(2) (Strong, asserted)</t>
  </si>
  <si>
    <t>Security impact analysis and risk assessment tooling; illustrative: change-risk scoring templates, vulnerability scanners for pre-change checks, threat modeling frameworks. Category, not a product choice. Illustrative, not endorsements.</t>
  </si>
  <si>
    <t>CCM-07</t>
  </si>
  <si>
    <t>Change Approval Workflows</t>
  </si>
  <si>
    <t>Prohibits executing any configuration change without documented approval through predefined workflows that weigh risk level and affected systems.</t>
  </si>
  <si>
    <t>No configuration change shall be executed without documented approval through predefined workflows that consider the risk level and affected systems.</t>
  </si>
  <si>
    <t>Changes made without approval bypass every downstream control; an unauthorized production change becomes indistinguishable from an attacker action and cannot be traced to an accountable owner.</t>
  </si>
  <si>
    <t>Enforce risk-tiered approval workflows so changes cannot proceed to production without recorded approval matched to their risk and scope.</t>
  </si>
  <si>
    <t>Changes proceed without any approval step.</t>
  </si>
  <si>
    <t>Approvals happen verbally or by informal message.</t>
  </si>
  <si>
    <t>Approval workflows exist but are bypassed under time pressure.</t>
  </si>
  <si>
    <t>Risk-tiered approval is enforced and required before any change executes.</t>
  </si>
  <si>
    <t>Approval bypasses and cycle times are measured and the workflow tiers are tuned accordingly.</t>
  </si>
  <si>
    <t>PR.PS-01, PR.AA-05 (Partial, asserted)</t>
  </si>
  <si>
    <t>CM-3, CM-5 (Strong, asserted)</t>
  </si>
  <si>
    <t>Change approval workflow tooling; illustrative: ITSM approval routing, pipeline gating in CI/CD systems, policy-based approval engines. Category, not a product choice. Illustrative, not endorsements.</t>
  </si>
  <si>
    <t>CCM-08</t>
  </si>
  <si>
    <t>Emergency Change Handling Procedures</t>
  </si>
  <si>
    <t>Provides a distinct, documented emergency change process with expedited approval, validation, and mandatory post-implementation review.</t>
  </si>
  <si>
    <t>A distinct, documented emergency change process shall exist to address time-sensitive, high-priority issues, including expedited approval, validation, and post-implementation review.</t>
  </si>
  <si>
    <t>Without a defined emergency path, urgent fixes either stall behind normal approvals or bypass control entirely; either way, emergency changes escape review and accumulate unexamined risk.</t>
  </si>
  <si>
    <t>Define an emergency change procedure with a named expedited approver, required validation, and mandatory retrospective review logged against the same change record.</t>
  </si>
  <si>
    <t>Emergency changes are made with no defined process.</t>
  </si>
  <si>
    <t>Urgent changes are handled case by case without follow-up.</t>
  </si>
  <si>
    <t>An emergency path exists but post-review is often skipped.</t>
  </si>
  <si>
    <t>A documented emergency process with expedited approval and mandatory post-review is followed.</t>
  </si>
  <si>
    <t>Emergency change volume and post-review findings are tracked and used to reduce emergencies.</t>
  </si>
  <si>
    <t>PR.PS-01, RS.MA (Partial, asserted)</t>
  </si>
  <si>
    <t>Emergency change and ITSM tooling; illustrative: expedited-approval ticket workflows, on-call change registers, post-implementation review templates. Category, not a product choice. Illustrative, not endorsements.</t>
  </si>
  <si>
    <t>CCM-09</t>
  </si>
  <si>
    <t>Rollback Strategy Requirement</t>
  </si>
  <si>
    <t>Requires every change to include a fully defined rollback strategy executable if the change fails or causes adverse effects.</t>
  </si>
  <si>
    <t>Every change implementation shall include a fully defined rollback strategy that can be executed if the change fails or introduces adverse effects.</t>
  </si>
  <si>
    <t>A failed change with no rollback plan turns a routine problem into an outage; teams improvise recovery under pressure, extend downtime, and risk making the damage worse.</t>
  </si>
  <si>
    <t>Make a tested, documented rollback plan a required and validated part of every change record before approval, including data and dependency considerations.</t>
  </si>
  <si>
    <t>Changes have no rollback plan.</t>
  </si>
  <si>
    <t>Rollback is figured out only if a change fails.</t>
  </si>
  <si>
    <t>Rollback plans are documented for some changes but rarely tested.</t>
  </si>
  <si>
    <t>Every change includes a defined rollback plan validated before implementation.</t>
  </si>
  <si>
    <t>Rollback success rate and recovery time are measured and rollback readiness is improved.</t>
  </si>
  <si>
    <t>PR.PS-01, RC.RP (Weak, asserted)</t>
  </si>
  <si>
    <t>CM-3, CP-10 (Partial, asserted)</t>
  </si>
  <si>
    <t>Rollback and recovery tooling; illustrative: version-controlled deployment with revert, blue-green and canary deployment patterns, snapshot and restore capabilities. Category, not a product choice. Illustrative, not endorsements.</t>
  </si>
  <si>
    <t>CCM-10</t>
  </si>
  <si>
    <t>Post-Change Validation and Review</t>
  </si>
  <si>
    <t>Requires post-change validation and operational testing to confirm successful implementation and identify residual issues.</t>
  </si>
  <si>
    <t>All implemented changes shall undergo post-change validation and operational testing to confirm successful implementation and to identify any residual issues.</t>
  </si>
  <si>
    <t>A change assumed successful because it deployed can leave functionality or security broken; without validation, defects surface as user impact or incidents rather than in a controlled check.</t>
  </si>
  <si>
    <t>Define post-change validation steps and acceptance criteria per change, execute them after implementation, and record the results against the change.</t>
  </si>
  <si>
    <t>Changes are not validated after implementation.</t>
  </si>
  <si>
    <t>Validation is informal and done only sometimes.</t>
  </si>
  <si>
    <t>Post-change checks exist but lack consistent criteria.</t>
  </si>
  <si>
    <t>Defined validation and operational testing confirm each change against acceptance criteria.</t>
  </si>
  <si>
    <t>Validation results and post-change defect rates are tracked and used to strengthen testing.</t>
  </si>
  <si>
    <t>PR.PS-01, ID.IM-01 (Partial, asserted)</t>
  </si>
  <si>
    <t>CM-3, CM-4 (Strong, asserted)</t>
  </si>
  <si>
    <t>Post-change validation and testing tooling; illustrative: automated smoke and acceptance test suites, synthetic monitoring, health-check dashboards. Category, not a product choice. Illustrative, not endorsements.</t>
  </si>
  <si>
    <t>CCM-11</t>
  </si>
  <si>
    <t>Configuration Change Logging</t>
  </si>
  <si>
    <t>Requires all configuration changes to be logged with user identity, timestamp, affected system, and change details, and retained per log retention policy.</t>
  </si>
  <si>
    <t>All configuration changes shall be logged with user identity, timestamp, system affected, and change details, and retained in accordance with log retention policy.</t>
  </si>
  <si>
    <t>Without complete change logs there is no accountability trail; investigators cannot tie a configuration state to who changed it, when, or why, and unauthorized changes blend into normal activity.</t>
  </si>
  <si>
    <t>Capture change events with actor, time, target, and detail into a protected, retained log store aligned to retention policy; forward to central logging where feasible. See Logging and Monitoring where applicable.</t>
  </si>
  <si>
    <t>Configuration changes are not logged.</t>
  </si>
  <si>
    <t>Some changes are logged locally and inconsistently.</t>
  </si>
  <si>
    <t>Logging covers most systems but fields and retention vary.</t>
  </si>
  <si>
    <t>Change events are logged with required fields and retained per policy.</t>
  </si>
  <si>
    <t>Log completeness and retention conformance are measured and gaps are remediated.</t>
  </si>
  <si>
    <t>PR.PS-01, DE.CM-09 (Strong, asserted)</t>
  </si>
  <si>
    <t>CM-3, AU-2, AU-3, AU-12 (Strong, asserted)</t>
  </si>
  <si>
    <t>A.8.15, A.8.32 (Strong, asserted)</t>
  </si>
  <si>
    <t>Change logging and audit trail tooling; illustrative: centralized log aggregation, SIEM ingestion, immutable or append-only audit stores. Category, not a product choice. Illustrative, not endorsements.</t>
  </si>
  <si>
    <t>CCM-12</t>
  </si>
  <si>
    <t>Version Control of Configuration Files</t>
  </si>
  <si>
    <t>Requires configuration files to be managed under version control that tracks, retains, and provides an audit history of all changes.</t>
  </si>
  <si>
    <t>Configuration files shall be managed using version control systems that track, retain, and provide audit history of all changes.</t>
  </si>
  <si>
    <t>Configuration files edited in place without version control lose their history; teams cannot tell what changed, cannot revert cleanly, and cannot prove the current state was approved.</t>
  </si>
  <si>
    <t>Store configuration files in a version control system as the source of truth, require changes through commits with review, and retain full history.</t>
  </si>
  <si>
    <t>Configuration files are edited directly with no version history.</t>
  </si>
  <si>
    <t>Copies are kept ad hoc without real version control.</t>
  </si>
  <si>
    <t>Some configs are versioned but the practice is not universal.</t>
  </si>
  <si>
    <t>Configuration files are managed in version control with retained audit history.</t>
  </si>
  <si>
    <t>Coverage of configs under version control and revert usage are measured and expanded.</t>
  </si>
  <si>
    <t>CM-2, CM-3, SA-10 (Strong, asserted)</t>
  </si>
  <si>
    <t>A.8.9, A.8.32 (Strong, asserted)</t>
  </si>
  <si>
    <t>Version control tooling; illustrative: distributed version control systems (e.g., Git), configuration repositories, GitOps workflows. Category, not a product choice. Illustrative, not endorsements.</t>
  </si>
  <si>
    <t>CCM-13</t>
  </si>
  <si>
    <t>Unauthorized Configuration Change Detection</t>
  </si>
  <si>
    <t>Requires automated systems to detect and alert on configuration changes made outside authorized workflows.</t>
  </si>
  <si>
    <t>Automated systems shall be in place to detect and alert on configuration changes made outside of authorized workflows.</t>
  </si>
  <si>
    <t>A change that skips the approval workflow is exactly what an attacker or careless insider makes; without detection of out-of-band changes, unauthorized modifications persist undetected until they cause harm.</t>
  </si>
  <si>
    <t>Correlate observed configuration changes against approved change records and alert on any change lacking a matching authorization.</t>
  </si>
  <si>
    <t>Out-of-band changes are never detected.</t>
  </si>
  <si>
    <t>Unauthorized changes are noticed only by chance.</t>
  </si>
  <si>
    <t>Detection exists for some systems without correlation to approvals.</t>
  </si>
  <si>
    <t>Automated detection alerts on changes lacking a matching authorized record.</t>
  </si>
  <si>
    <t>Unauthorized-change rates and detection latency are measured and drive workflow enforcement.</t>
  </si>
  <si>
    <t>CM-3(5), CM-5, SI-7 (Strong, asserted)</t>
  </si>
  <si>
    <t>Unauthorized change detection tooling; illustrative: file integrity monitoring, change reconciliation against ITSM records, drift detection with approval correlation. Category, not a product choice. Illustrative, not endorsements.</t>
  </si>
  <si>
    <t>CCM-14</t>
  </si>
  <si>
    <t>Change Freeze Periods and Maintenance Windows</t>
  </si>
  <si>
    <t>Restricts change activity during defined change freeze periods and permits changes only within approved maintenance windows.</t>
  </si>
  <si>
    <t>Change activity shall be restricted during defined change freeze periods and permitted only within approved maintenance windows to reduce operational risk.</t>
  </si>
  <si>
    <t>Changes made during peak business periods or outside planned windows raise the odds that a failure lands when impact is highest and recovery staff are unavailable.</t>
  </si>
  <si>
    <t>Define freeze periods and maintenance windows, encode them in the change workflow, and block or escalate changes attempted outside approved times.</t>
  </si>
  <si>
    <t>No freeze periods or maintenance windows are defined.</t>
  </si>
  <si>
    <t>Timing is left to individual judgment.</t>
  </si>
  <si>
    <t>Windows and freezes exist informally and are unevenly honored.</t>
  </si>
  <si>
    <t>Freeze periods and maintenance windows are defined and enforced in the change process.</t>
  </si>
  <si>
    <t>Off-window change attempts and freeze-period incidents are tracked and windows are tuned.</t>
  </si>
  <si>
    <t>CM-3, MA-2 (Partial, asserted)</t>
  </si>
  <si>
    <t>A.8.32 (Partial, asserted)</t>
  </si>
  <si>
    <t>Change scheduling and calendar tooling; illustrative: change calendars in ITSM platforms, maintenance-window automation, freeze-period gates in deployment pipelines. Category, not a product choice. Illustrative, not endorsements.</t>
  </si>
  <si>
    <t>CCM-15</t>
  </si>
  <si>
    <t>Configuration Dependency Mapping</t>
  </si>
  <si>
    <t>Requires a maintained mapping of configuration dependencies and system interrelationships to inform change impact analysis and reduce cascading failures.</t>
  </si>
  <si>
    <t>Organizations shall maintain a mapping of configuration dependencies and system interrelationships to inform change impact analysis and minimize cascading failures.</t>
  </si>
  <si>
    <t>A change judged safe in isolation can break a downstream system nobody remembered depended on it; without a dependency map, impact analysis misses the blast radius and one change triggers cascading outages.</t>
  </si>
  <si>
    <t>Build and maintain a dependency map of systems, services, and configuration relationships, and reference it during change impact analysis.</t>
  </si>
  <si>
    <t>System and configuration dependencies are not documented.</t>
  </si>
  <si>
    <t>Dependencies live in individual memory only.</t>
  </si>
  <si>
    <t>Partial dependency maps exist for some systems and go stale.</t>
  </si>
  <si>
    <t>A maintained dependency map informs change impact analysis.</t>
  </si>
  <si>
    <t>Dependency-map accuracy and cascade incidents are measured and the map is kept current.</t>
  </si>
  <si>
    <t>ID.AM-03, PR.PS-01 (Partial, asserted)</t>
  </si>
  <si>
    <t>CM-4, CM-8, PL-8 (Partial, asserted)</t>
  </si>
  <si>
    <t>CIS 4, CIS 2 (Weak, asserted)</t>
  </si>
  <si>
    <t>Dependency and service mapping tooling; illustrative: configuration management databases (CMDB), service dependency mapping, topology discovery. Category, not a product choice. Illustrative, not endorsements.</t>
  </si>
  <si>
    <t>CCM-16</t>
  </si>
  <si>
    <t>Segregation of Duties for Change Implementation</t>
  </si>
  <si>
    <t>Requires separation of duties so that those requesting changes are not the same as those approving or implementing them.</t>
  </si>
  <si>
    <t>Configuration changes shall be subject to separation of duties, ensuring individuals requesting changes are not the same as those approving or implementing them.</t>
  </si>
  <si>
    <t>When one person can request, approve, and implement a change, no independent check stands between intent and production; the same concentration enables both undetected error and malicious insider change.</t>
  </si>
  <si>
    <t>Enforce separation of duties in the change workflow so request, approval, and implementation roles are held by different people, with technical controls preventing self-approval.</t>
  </si>
  <si>
    <t>One person can request, approve, and implement changes.</t>
  </si>
  <si>
    <t>Separation is expected informally but not enforced.</t>
  </si>
  <si>
    <t>Roles are separated for some changes but exceptions are common.</t>
  </si>
  <si>
    <t>Request, approval, and implementation duties are enforced as distinct roles.</t>
  </si>
  <si>
    <t>Self-approval attempts and role conflicts are monitored and access is right-sized.</t>
  </si>
  <si>
    <t>AC-5, CM-5 (Strong, asserted)</t>
  </si>
  <si>
    <t>A.5.3, A.8.32 (Strong, asserted)</t>
  </si>
  <si>
    <t>Separation of duties and access governance tooling; illustrative: role-based approval routing, identity governance with SoD policy, pipeline controls preventing self-approval. Category, not a product choice. Illustrative, not endorsements.</t>
  </si>
  <si>
    <t>CCM-17</t>
  </si>
  <si>
    <t>Configuration Control of Virtualized &amp; Cloud Resources</t>
  </si>
  <si>
    <t>Extends configuration and change management controls to virtual machines, cloud-native infrastructure, and container orchestration, with change tracking enforced.</t>
  </si>
  <si>
    <t>Configuration and change management controls shall extend to virtual machines, cloud-native infrastructure, and container orchestration systems, with change tracking enforced.</t>
  </si>
  <si>
    <t>Ephemeral and self-service cloud resources are spun up and modified outside traditional change control; without extending the controls, cloud configuration drifts and misconfigurations become the leading cause of exposure.</t>
  </si>
  <si>
    <t>Apply baselines, change tracking, and drift detection to virtual, cloud, and container platforms, preferring declarative infrastructure and cloud-native configuration policy. See Cloud Security where applicable.</t>
  </si>
  <si>
    <t>Cloud and container configurations are outside change management.</t>
  </si>
  <si>
    <t>Some cloud changes are tracked manually and inconsistently.</t>
  </si>
  <si>
    <t>Controls cover part of the cloud estate with gaps in coverage.</t>
  </si>
  <si>
    <t>Configuration and change controls extend across virtual, cloud, and container platforms with tracking.</t>
  </si>
  <si>
    <t>Cloud configuration conformance and drift are measured across accounts and continuously improved.</t>
  </si>
  <si>
    <t>CM-2, CM-6, CM-8 (Strong, asserted)</t>
  </si>
  <si>
    <t>A.8.9, A.5.23 (Strong, asserted)</t>
  </si>
  <si>
    <t>CIS 4, CIS 7 (Partial, asserted)</t>
  </si>
  <si>
    <t>Cloud and container configuration management tooling; illustrative: cloud security posture management, policy-as-code (e.g., OPA), declarative infrastructure and Kubernetes admission control. Category, not a product choice. Illustrative, not endorsements.</t>
  </si>
  <si>
    <t>CCM-18</t>
  </si>
  <si>
    <t>Baseline Revalidation and Recertification</t>
  </si>
  <si>
    <t>Requires approved configuration baselines to be reviewed and revalidated on a schedule and after major system updates.</t>
  </si>
  <si>
    <t>Approved configuration baselines shall be reviewed and revalidated on a scheduled basis, especially following major system updates, to ensure continued relevance and security.</t>
  </si>
  <si>
    <t>A baseline that is never revisited becomes obsolete; it enforces settings that no longer fit the platform or miss new threats, so systems are compliant with a standard that is itself out of date.</t>
  </si>
  <si>
    <t>Schedule periodic baseline reviews and trigger revalidation after major updates, updating baselines against current hardening guidance and threat conditions.</t>
  </si>
  <si>
    <t>Baselines are set once and never reviewed.</t>
  </si>
  <si>
    <t>Baselines are updated only when something breaks.</t>
  </si>
  <si>
    <t>Reviews happen irregularly without a defined trigger or schedule.</t>
  </si>
  <si>
    <t>Baselines are reviewed on a schedule and revalidated after major updates.</t>
  </si>
  <si>
    <t>Baseline currency and post-update revalidation coverage are measured and enforced.</t>
  </si>
  <si>
    <t>CM-2(1), CM-6 (Strong, asserted)</t>
  </si>
  <si>
    <t>Baseline management and benchmarking tooling; illustrative: updated hardening benchmarks (e.g., CIS Benchmarks), SCAP content refresh, baseline review registers. Category, not a product choice. Illustrative, not endorsements.</t>
  </si>
  <si>
    <t>CCM-19</t>
  </si>
  <si>
    <t>Controlled Use of Automation in Configuration Changes</t>
  </si>
  <si>
    <t>Requires automation scripts used for configuration changes, such as Infrastructure as Code, to be reviewed, tested, and version-controlled before execution.</t>
  </si>
  <si>
    <t>Where automation is used for configuration changes (e.g., Infrastructure as Code), scripts shall be reviewed, tested, and version-controlled before execution.</t>
  </si>
  <si>
    <t>Automation multiplies a mistake across the whole fleet at machine speed; an unreviewed or untested IaC script can misconfigure or take down every target it touches before anyone reacts.</t>
  </si>
  <si>
    <t>Treat configuration automation as code: require peer review, automated testing, and version control before scripts run, and gate execution on passing checks. See Secure Software Development where applicable.</t>
  </si>
  <si>
    <t>Automation scripts run without review or testing.</t>
  </si>
  <si>
    <t>Scripts are shared and run ad hoc with informal checks.</t>
  </si>
  <si>
    <t>Review and testing happen for some scripts but not consistently.</t>
  </si>
  <si>
    <t>Automation is reviewed, tested, and version-controlled before execution.</t>
  </si>
  <si>
    <t>Automation defect escape rate and test coverage are measured and pipeline gates are tightened.</t>
  </si>
  <si>
    <t>CM-3, SA-11, SA-15 (Partial, asserted)</t>
  </si>
  <si>
    <t>A.8.32, A.8.28 (Partial, asserted)</t>
  </si>
  <si>
    <t>CIS 4, CIS 16 (Weak, asserted)</t>
  </si>
  <si>
    <t>Infrastructure-as-code and pipeline testing tooling; illustrative: declarative IaC frameworks, IaC static analysis and policy scanning, CI pipelines with automated tests. Category, not a product choice. Illustrative, not endorsements.</t>
  </si>
  <si>
    <t>CCM-20</t>
  </si>
  <si>
    <t>System-Specific Configuration Exceptions Management</t>
  </si>
  <si>
    <t>Requires any deviation from standard configuration baselines to be documented, justified, approved, and periodically reviewed for ongoing risk and necessity.</t>
  </si>
  <si>
    <t>Any deviation from standard configuration baselines shall be documented, justified, approved, and periodically reviewed to assess ongoing risk and necessity.</t>
  </si>
  <si>
    <t>Exceptions granted once and forgotten become permanent unmanaged weaknesses; without periodic review, the exception list grows into a shadow baseline of accepted risk nobody tracks.</t>
  </si>
  <si>
    <t>Record each baseline exception with justification, approval, and expiry, and review the exception register periodically to confirm it is still needed and still acceptable.</t>
  </si>
  <si>
    <t>Deviations from baselines are undocumented.</t>
  </si>
  <si>
    <t>Exceptions are granted informally with no record.</t>
  </si>
  <si>
    <t>Exceptions are documented but not reviewed after approval.</t>
  </si>
  <si>
    <t>Exceptions are documented, justified, approved, and reviewed on a cycle.</t>
  </si>
  <si>
    <t>Exception age, volume, and closure are measured and stale exceptions are retired.</t>
  </si>
  <si>
    <t>PR.PS-01, GV.RM-01 (Partial, asserted)</t>
  </si>
  <si>
    <t>CM-6(1), CA-5 (Strong, asserted)</t>
  </si>
  <si>
    <t>Exception and risk acceptance tracking tooling; illustrative: exception registers in GRC platforms, risk acceptance workflows with expiry, deviation tracking against baselines. Category, not a product choice. Illustrative, not endorsements.</t>
  </si>
  <si>
    <t>CCM-21</t>
  </si>
  <si>
    <t>Change Communication Protocols</t>
  </si>
  <si>
    <t>Requires standardized communication protocols to notify stakeholders of approved, upcoming, and completed changes affecting their operations.</t>
  </si>
  <si>
    <t>Organizations shall define and follow standardized communication protocols to notify stakeholders of approved, upcoming, and completed changes impacting their operations.</t>
  </si>
  <si>
    <t>Changes made without notice surprise the teams that depend on the affected systems; they cannot prepare, misattribute the resulting behavior to a fault, and waste time investigating a change they were never told about.</t>
  </si>
  <si>
    <t>Define who is notified, through what channel, and when for approved, upcoming, and completed changes, and integrate notifications into the change workflow.</t>
  </si>
  <si>
    <t>Stakeholders are not notified of changes.</t>
  </si>
  <si>
    <t>Notification is inconsistent and depends on the implementer.</t>
  </si>
  <si>
    <t>Some changes are communicated but format and timing vary.</t>
  </si>
  <si>
    <t>Standard notification protocols inform stakeholders of upcoming and completed changes.</t>
  </si>
  <si>
    <t>Notification timeliness and stakeholder feedback are measured and the protocols are refined.</t>
  </si>
  <si>
    <t>GV.RR-01, PR.PS-01 (Weak, asserted)</t>
  </si>
  <si>
    <t>CM-3, CM-9 (Partial, asserted)</t>
  </si>
  <si>
    <t>Change communication and notification tooling; illustrative: change calendars, automated stakeholder notifications from ITSM, status and broadcast channels. Category, not a product choice. Illustrative, not endorsements.</t>
  </si>
  <si>
    <t>CCM-22</t>
  </si>
  <si>
    <t>Third-Party Change Integration Requirements</t>
  </si>
  <si>
    <t>Requires changes performed by third-party vendors or managed service providers to follow the organization's change management requirements and undergo internal review.</t>
  </si>
  <si>
    <t>Changes performed by third-party vendors or managed service providers shall follow the organization’s change management requirements and be subject to internal review.</t>
  </si>
  <si>
    <t>A provider changing your systems on their own process, outside your controls, introduces unreviewed and untracked changes; you inherit the risk and the outage but lack the visibility and approval trail to manage either.</t>
  </si>
  <si>
    <t>Bind third parties contractually to your change process, require their changes through your approval and logging workflow, and review vendor changes internally. See Third-Party and Supply Chain Risk where applicable.</t>
  </si>
  <si>
    <t>Third-party changes bypass the organization's change process.</t>
  </si>
  <si>
    <t>Vendor changes are handled case by case with no consistent oversight.</t>
  </si>
  <si>
    <t>Some vendor changes are reviewed but requirements are not contractually bound.</t>
  </si>
  <si>
    <t>Third parties follow the organization's change requirements subject to internal review.</t>
  </si>
  <si>
    <t>Vendor change conformance and related incidents are measured and provider requirements are enforced.</t>
  </si>
  <si>
    <t>GV.SC-07, PR.PS-01 (Partial, asserted)</t>
  </si>
  <si>
    <t>SA-9, SR-3, CM-3 (Partial, asserted)</t>
  </si>
  <si>
    <t>A.5.22, A.8.32 (Strong, asserted)</t>
  </si>
  <si>
    <t>Third-party change and vendor management tooling; illustrative: vendor access with change workflow integration, supplier change registers, contractual change requirements in service agreements. Category, not a product choice. Illustrative, not endorsements.</t>
  </si>
  <si>
    <t>Baseline Security Configurations</t>
  </si>
  <si>
    <t>BSC-01</t>
  </si>
  <si>
    <t>Secure Configuration Baseline Development</t>
  </si>
  <si>
    <t>Establishes secure configuration baselines for every technology platform, operating system, application, and device in the environment.</t>
  </si>
  <si>
    <t>Organizations shall develop secure configuration baselines for all technology platforms, operating systems, applications, and devices.</t>
  </si>
  <si>
    <t>Without a defined baseline, systems ship with vendor defaults and drift freely, so no one can say what secure looks like or detect when a host has fallen out of compliance.</t>
  </si>
  <si>
    <t>Adopt or tailor recognized hardening standards per technology, document the approved settings as a baseline, and apply it through configuration management. See Configuration and Change Control (CCM).</t>
  </si>
  <si>
    <t>No documented configuration baselines exist.</t>
  </si>
  <si>
    <t>Some teams harden systems from memory or personal checklists.</t>
  </si>
  <si>
    <t>Baselines exist for common platforms but coverage is uneven.</t>
  </si>
  <si>
    <t>Approved baselines cover all in-scope platforms and are applied through configuration management.</t>
  </si>
  <si>
    <t>Baseline coverage and conformance are measured, reported, and improved on a cadence.</t>
  </si>
  <si>
    <t>Configuration baseline and hardening standards; illustrative: CIS Benchmarks, DISA STIGs, configuration management (e.g., Ansible). Category, not a product choice. Illustrative, not endorsements.</t>
  </si>
  <si>
    <t>BSC-02</t>
  </si>
  <si>
    <t>Platform-Specific Baseline Definition</t>
  </si>
  <si>
    <t>Requires each technology platform to have its own tailored baseline aligned to that platform's security requirements and risk exposure.</t>
  </si>
  <si>
    <t>Each technology platform (e.g., Windows, Linux, macOS, network devices, hypervisors) shall have its own tailored secure baseline that aligns with its unique security requirements and risk exposure.</t>
  </si>
  <si>
    <t>A single generic baseline either breaks a platform or leaves it soft; Windows, Linux, network devices, and hypervisors have different attack surfaces, and one-size settings miss the controls each actually needs.</t>
  </si>
  <si>
    <t>Derive a distinct hardened baseline per platform from platform-specific benchmarks, tuned to the platform's threat model and supported settings.</t>
  </si>
  <si>
    <t>One generic baseline, or none, applied across dissimilar platforms.</t>
  </si>
  <si>
    <t>Platform differences handled informally by whoever builds the system.</t>
  </si>
  <si>
    <t>Some platforms have tailored baselines while others rely on defaults.</t>
  </si>
  <si>
    <t>Every in-scope platform has an approved, platform-specific baseline.</t>
  </si>
  <si>
    <t>Per-platform baselines are reviewed against current platform guidance and refined.</t>
  </si>
  <si>
    <t>Platform-specific hardening standards; illustrative: CIS Benchmarks per platform, DISA STIGs, vendor security configuration guides. Category, not a product choice. Illustrative, not endorsements.</t>
  </si>
  <si>
    <t>BSC-03</t>
  </si>
  <si>
    <t>Role-Specific Configuration Templates</t>
  </si>
  <si>
    <t>Customizes baselines by asset role or function so security settings match how the system is actually used.</t>
  </si>
  <si>
    <t>Baselines shall be customized based on the role or function of the asset (e.g., web server, database server, end-user workstation) to balance security with operational needs.</t>
  </si>
  <si>
    <t>A web server, a database server, and a workstation harden differently; applying one role's baseline to another either exposes services that should be closed or blocks functions the role legitimately needs.</t>
  </si>
  <si>
    <t>Define role-based configuration templates that layer function-specific settings onto the platform baseline, and assign each asset a role at build time.</t>
  </si>
  <si>
    <t>No role differentiation; assets configured identically or ad hoc.</t>
  </si>
  <si>
    <t>Role tuning done case by case without templates.</t>
  </si>
  <si>
    <t>Templates exist for major roles but are inconsistently applied.</t>
  </si>
  <si>
    <t>Approved role-specific templates cover defined asset functions and are applied at provisioning.</t>
  </si>
  <si>
    <t>Role templates are reviewed for fit and operational impact and adjusted over time.</t>
  </si>
  <si>
    <t>CM-2, CM-6 (Partial, asserted)</t>
  </si>
  <si>
    <t>Configuration templating and golden images; illustrative: infrastructure-as-code (e.g., Ansible, Puppet), role-based golden images. Category, not a product choice. Illustrative, not endorsements.</t>
  </si>
  <si>
    <t>BSC-04</t>
  </si>
  <si>
    <t>Pre-Deployment Baseline Enforcement</t>
  </si>
  <si>
    <t>Blocks deployment of systems and applications into production until they are verified against an approved security baseline.</t>
  </si>
  <si>
    <t>Systems and applications shall not be deployed into production environments until verified to be configured in accordance with an approved security baseline.</t>
  </si>
  <si>
    <t>Unverified systems reach production with defaults, debug settings, or missing hardening still in place, and the first exposure to real traffic is also the first security check.</t>
  </si>
  <si>
    <t>Gate promotion to production on an automated or documented baseline conformance check, and fail the deployment when the system does not match the approved configuration.</t>
  </si>
  <si>
    <t>Systems deploy to production with no configuration verification.</t>
  </si>
  <si>
    <t>Occasional manual spot-checks before go-live.</t>
  </si>
  <si>
    <t>Baseline checks happen for some deployments but are not enforced as a gate.</t>
  </si>
  <si>
    <t>Production deployment is gated on verified baseline conformance.</t>
  </si>
  <si>
    <t>Gate results are tracked, failures analyzed, and the check is tuned to catch recurring gaps.</t>
  </si>
  <si>
    <t>CM-3, CM-6 (Partial, asserted)</t>
  </si>
  <si>
    <t>Configuration compliance gating; illustrative: OpenSCAP, policy-as-code (e.g., OPA), CI/CD configuration checks. Category, not a product choice. Illustrative, not endorsements.</t>
  </si>
  <si>
    <t>BSC-05</t>
  </si>
  <si>
    <t>Hardening of Default Credentials and Services</t>
  </si>
  <si>
    <t>Requires baselines to disable or secure default accounts, remove unnecessary services, and change risky default configurations.</t>
  </si>
  <si>
    <t>Baseline configurations shall include disabling or securing default accounts, removing unnecessary services, and modifying default configurations to eliminate known risks.</t>
  </si>
  <si>
    <t>Default credentials and shipped-on services are the first thing attackers try; a known default admin password or an exposed default service turns a fresh install into an open door.</t>
  </si>
  <si>
    <t>Bake removal or securing of default accounts, elimination of unneeded services, and replacement of insecure defaults into every baseline, and verify none remain at build. See Identity and Access Management (IAM).</t>
  </si>
  <si>
    <t>Default accounts, services, and settings left as shipped.</t>
  </si>
  <si>
    <t>Some obvious defaults changed when someone remembers.</t>
  </si>
  <si>
    <t>Default hardening applied inconsistently across builds.</t>
  </si>
  <si>
    <t>Baselines mandate default-account, service, and setting hardening, verified at build.</t>
  </si>
  <si>
    <t>Residual defaults are scanned for, reported, and driven toward zero over time.</t>
  </si>
  <si>
    <t>PR.PS-01, PR.AA-01 (Strong, asserted)</t>
  </si>
  <si>
    <t>CM-6, CM-7, IA-5 (Strong, asserted)</t>
  </si>
  <si>
    <t>A.8.9, A.8.5 (Partial, asserted)</t>
  </si>
  <si>
    <t>Default hardening and account management; illustrative: CIS Benchmarks, OpenSCAP scans, configuration management. Category, not a product choice. Illustrative, not endorsements.</t>
  </si>
  <si>
    <t>BSC-06</t>
  </si>
  <si>
    <t>Administrative Interface Restrictions</t>
  </si>
  <si>
    <t>Restricts access to administrative interfaces to authorized personnel and secure network segments only.</t>
  </si>
  <si>
    <t>Baseline configurations shall restrict access to administrative interfaces (e.g., web UI, CLI, management ports) to authorized personnel and secure network segments only.</t>
  </si>
  <si>
    <t>Management interfaces reachable from general or untrusted networks let an attacker who lands anywhere pivot straight to full administrative control of the device.</t>
  </si>
  <si>
    <t>Bind admin interfaces to management networks or bastion paths, enforce authorization on them, and block administrative ports from user and untrusted segments in the baseline. See Network Security Architecture (NSA).</t>
  </si>
  <si>
    <t>Admin interfaces reachable from any network with no restriction.</t>
  </si>
  <si>
    <t>Some interfaces restricted informally per device.</t>
  </si>
  <si>
    <t>Restrictions applied to major devices but gaps remain.</t>
  </si>
  <si>
    <t>Baselines confine admin-interface access to authorized users and secure segments.</t>
  </si>
  <si>
    <t>Admin-interface exposure is monitored and reduced as gaps are found.</t>
  </si>
  <si>
    <t>AC-3, AC-6, SC-7 (Strong, asserted)</t>
  </si>
  <si>
    <t>A.8.18, A.5.15, A.8.20 (Partial, asserted)</t>
  </si>
  <si>
    <t>CIS 4, CIS 12 (Partial, asserted)</t>
  </si>
  <si>
    <t>Management-plane access control and segmentation; illustrative: bastion/jump hosts, firewall ACLs, VLAN segmentation. Category, not a product choice. Illustrative, not endorsements.</t>
  </si>
  <si>
    <t>BSC-07</t>
  </si>
  <si>
    <t>Logging and Auditing Configuration Standards</t>
  </si>
  <si>
    <t>Defines in the baseline which events must be logged, how logs are retained, and how they are securely forwarded.</t>
  </si>
  <si>
    <t>Security baselines shall define required logging parameters, including which events must be logged, how logs are retained, and secure forwarding requirements.</t>
  </si>
  <si>
    <t>If logging is not part of the standard build, hosts generate little or nothing useful, and an incident leaves no record to detect, scope, or investigate it.</t>
  </si>
  <si>
    <t>Specify required audit events, retention, and secure forwarding to a central store in the baseline, and enforce those logging settings at build. See Security Monitoring and Logging (SML).</t>
  </si>
  <si>
    <t>No standardized logging configuration; hosts log by default or not at all.</t>
  </si>
  <si>
    <t>Logging enabled ad hoc on select systems.</t>
  </si>
  <si>
    <t>Logging standards exist but coverage and forwarding are inconsistent.</t>
  </si>
  <si>
    <t>Baselines define required events, retention, and secure forwarding, applied enterprise-wide.</t>
  </si>
  <si>
    <t>Log coverage and forwarding health are measured and gaps remediated on a cadence.</t>
  </si>
  <si>
    <t>PR.PS-04, DE.CM (Strong, asserted)</t>
  </si>
  <si>
    <t>AU-2, AU-3, AU-9, AU-11 (Strong, asserted)</t>
  </si>
  <si>
    <t>Logging configuration and audit policy; illustrative: syslog/auditd, Sysmon, centralized log forwarding. Category, not a product choice. Illustrative, not endorsements.</t>
  </si>
  <si>
    <t>BSC-08</t>
  </si>
  <si>
    <t>Protocol and Port Hardening</t>
  </si>
  <si>
    <t>Enables only essential ports and protocols in the baseline and disables unnecessary or insecure services such as Telnet and SMBv1.</t>
  </si>
  <si>
    <t>Only essential ports and protocols shall be enabled in baseline configurations; unnecessary or insecure services (e.g., Telnet, SMBv1) shall be disabled.</t>
  </si>
  <si>
    <t>Every open port and legacy protocol is attack surface; cleartext or deprecated services like Telnet and SMBv1 give attackers interception and remote-exploit paths that never needed to be open.</t>
  </si>
  <si>
    <t>Enumerate required ports and protocols per role, disable everything else in the baseline, and explicitly prohibit known-insecure services.</t>
  </si>
  <si>
    <t>All shipped ports and protocols left enabled.</t>
  </si>
  <si>
    <t>Obvious insecure services disabled reactively.</t>
  </si>
  <si>
    <t>Port and protocol hardening applied to some systems inconsistently.</t>
  </si>
  <si>
    <t>Baselines permit only essential ports and protocols and ban insecure ones.</t>
  </si>
  <si>
    <t>Open ports and protocol use are scanned, verified against baseline, and pruned over time.</t>
  </si>
  <si>
    <t>PR.PS-01, PR.IR-01 (Strong, asserted)</t>
  </si>
  <si>
    <t>CM-7, CM-7(1), SC-7 (Strong, asserted)</t>
  </si>
  <si>
    <t>A.8.9, A.8.20, A.8.21 (Strong, asserted)</t>
  </si>
  <si>
    <t>Port and protocol hardening; illustrative: CIS Benchmarks, nmap for verification, host firewalls. Category, not a product choice. Illustrative, not endorsements.</t>
  </si>
  <si>
    <t>BSC-09</t>
  </si>
  <si>
    <t>Secure Authentication Settings</t>
  </si>
  <si>
    <t>Enforces strong authentication parameters in the baseline, including password complexity, lockout, session timeouts, and secure authentication protocols.</t>
  </si>
  <si>
    <t>Baselines shall enforce strong authentication parameters including password complexity, lockout policies, session timeouts, and secure authentication protocols.</t>
  </si>
  <si>
    <t>Weak default authentication settings let credential guessing, brute force, and idle-session hijacking succeed against hosts that would otherwise be sound.</t>
  </si>
  <si>
    <t>Set password, lockout, timeout, and protocol requirements in the baseline and enforce them through directory policy or local configuration. See Identity and Access Management (IAM).</t>
  </si>
  <si>
    <t>Authentication settings left at platform defaults.</t>
  </si>
  <si>
    <t>Some parameters tightened on individual systems.</t>
  </si>
  <si>
    <t>Authentication standards defined but unevenly enforced.</t>
  </si>
  <si>
    <t>Baselines enforce complexity, lockout, timeout, and secure protocols across systems.</t>
  </si>
  <si>
    <t>Authentication settings are audited against policy and strengthened as guidance evolves.</t>
  </si>
  <si>
    <t>IA-5, AC-7, AC-11, AC-12 (Strong, asserted)</t>
  </si>
  <si>
    <t>Authentication policy enforcement; illustrative: directory group policy, PAM configuration, NIST SP 800-63B guidance. Category, not a product choice. Illustrative, not endorsements.</t>
  </si>
  <si>
    <t>BSC-10</t>
  </si>
  <si>
    <t>Baseline Validation and Testing Procedures</t>
  </si>
  <si>
    <t>Validates secure baselines through repeatable testing in staging before enterprise-wide rollout.</t>
  </si>
  <si>
    <t>Secure baselines shall be validated through repeatable testing procedures in staging environments prior to enterprise-wide implementation.</t>
  </si>
  <si>
    <t>An untested baseline pushed broadly can break production services or silently fail to apply, turning a hardening effort into an outage or a false sense of security.</t>
  </si>
  <si>
    <t>Test each baseline and its changes in a representative staging environment with repeatable procedures, and require passing results before enterprise deployment.</t>
  </si>
  <si>
    <t>Baselines deployed with no prior testing.</t>
  </si>
  <si>
    <t>Informal testing on a spare box before rollout.</t>
  </si>
  <si>
    <t>Staging validation done for some baselines but not standardized.</t>
  </si>
  <si>
    <t>Repeatable staging validation is required before any enterprise-wide baseline change.</t>
  </si>
  <si>
    <t>Test procedures and results are tracked and refined to catch failures earlier.</t>
  </si>
  <si>
    <t>CM-3, CM-4, SA-11 (Partial, asserted)</t>
  </si>
  <si>
    <t>A.8.9, A.8.29, A.8.31 (Partial, asserted)</t>
  </si>
  <si>
    <t>Configuration testing and staging validation; illustrative: OpenSCAP, InSpec, representative staging environments. Category, not a product choice. Illustrative, not endorsements.</t>
  </si>
  <si>
    <t>BSC-11</t>
  </si>
  <si>
    <t>Least Functionality by Default</t>
  </si>
  <si>
    <t>Designs baselines for least functionality, enabling only the services and capabilities needed for the system's intended purpose.</t>
  </si>
  <si>
    <t>Baseline configurations shall be designed to minimize functionality, enabling only the services and capabilities necessary for the system’s intended purpose.</t>
  </si>
  <si>
    <t>Every extra installed component, feature, and capability is attack surface and a potential vulnerability, and unused functionality is exactly what attackers repurpose.</t>
  </si>
  <si>
    <t>Start from a minimal build and enable only what the role requires, removing unneeded software, features, and capabilities in the baseline.</t>
  </si>
  <si>
    <t>Full-featured default installs with no reduction.</t>
  </si>
  <si>
    <t>Some obvious components removed by hand.</t>
  </si>
  <si>
    <t>Least-functionality applied to certain builds inconsistently.</t>
  </si>
  <si>
    <t>Baselines enforce minimal functionality scoped to each system's purpose.</t>
  </si>
  <si>
    <t>Installed functionality is reviewed against need and further reduced over time.</t>
  </si>
  <si>
    <t>CM-7 (Strong, asserted)</t>
  </si>
  <si>
    <t>Least-functionality hardening; illustrative: CIS Benchmarks, DISA STIGs, minimal base OS images. Category, not a product choice. Illustrative, not endorsements.</t>
  </si>
  <si>
    <t>BSC-12</t>
  </si>
  <si>
    <t>Secure Configuration for Remote Administration</t>
  </si>
  <si>
    <t>Requires secure channels, multi-factor authentication, and access logging for any remote administration in the baseline.</t>
  </si>
  <si>
    <t>When remote administration is required, baseline configurations shall mandate the use of secure channels (e.g., SSH, RDP over VPN), multi-factor authentication, and access logging.</t>
  </si>
  <si>
    <t>Remote administration over weak or unlogged channels exposes privileged sessions to interception and credential theft, and leaves no trail of who did what to critical systems.</t>
  </si>
  <si>
    <t>Mandate encrypted management channels, MFA on administrative access, and logging of admin sessions in the baseline wherever remote administration is allowed. See Identity and Access Management (IAM).</t>
  </si>
  <si>
    <t>Remote administration allowed over any channel without MFA or logging.</t>
  </si>
  <si>
    <t>Secure channels used by some admins by preference.</t>
  </si>
  <si>
    <t>Secure remote-admin requirements defined but partially enforced.</t>
  </si>
  <si>
    <t>Baselines require encrypted channels, MFA, and logging for remote administration.</t>
  </si>
  <si>
    <t>Remote-admin sessions are monitored and controls tightened as gaps surface.</t>
  </si>
  <si>
    <t>AC-17, AC-17(2), IA-2(1), SC-8 (Strong, asserted)</t>
  </si>
  <si>
    <t>A.6.7, A.8.5, A.8.20 (Partial, asserted)</t>
  </si>
  <si>
    <t>CIS 12, CIS 6 (Partial, asserted)</t>
  </si>
  <si>
    <t>Secure remote administration; illustrative: SSH, RDP over VPN, bastion hosts with MFA. Category, not a product choice. Illustrative, not endorsements.</t>
  </si>
  <si>
    <t>BSC-13</t>
  </si>
  <si>
    <t>Endpoint Security Configuration Standards</t>
  </si>
  <si>
    <t>Requires endpoints to conform to a hardened baseline covering antivirus, EPP integration, host firewall rules, and local admin restrictions.</t>
  </si>
  <si>
    <t>All endpoint devices shall conform to a hardened security baseline that includes antivirus, endpoint protection platform (EPP) integration, host firewall rules, and local admin rights restrictions.</t>
  </si>
  <si>
    <t>Endpoints are the most common initial foothold; without malware defenses, host firewalling, and curtailed local admin, a single phished user hands an attacker a fully privileged, unmonitored machine.</t>
  </si>
  <si>
    <t>Standardize endpoint hardening that installs and enrolls protection agents, applies host firewall rules, and removes standing local admin, and enforce conformance at build and enrollment.</t>
  </si>
  <si>
    <t>Endpoints deployed without standardized security configuration.</t>
  </si>
  <si>
    <t>Protection installed on some devices ad hoc.</t>
  </si>
  <si>
    <t>Endpoint hardening defined but conformance is uneven.</t>
  </si>
  <si>
    <t>All endpoints conform to a hardened baseline with protection, firewalling, and least local privilege.</t>
  </si>
  <si>
    <t>Endpoint conformance and agent health are measured and drift is remediated on a cadence.</t>
  </si>
  <si>
    <t>PR.PS-01, PR.PS-05 (Strong, asserted)</t>
  </si>
  <si>
    <t>CM-6, CM-7, SI-3, AC-6 (Strong, asserted)</t>
  </si>
  <si>
    <t>A.8.7, A.8.9, A.8.1 (Partial, asserted)</t>
  </si>
  <si>
    <t>CIS 4, CIS 10 (Strong, asserted)</t>
  </si>
  <si>
    <t>Endpoint hardening and protection; illustrative: host firewalls, open EDR/AV agents, CIS endpoint benchmarks. Category, not a product choice. Illustrative, not endorsements.</t>
  </si>
  <si>
    <t>BSC-14</t>
  </si>
  <si>
    <t>Secure Application Configuration Defaults</t>
  </si>
  <si>
    <t>Requires application configurations to disable insecure features by default and enforce secure session handling, access controls, and encryption.</t>
  </si>
  <si>
    <t>Application configurations shall disable insecure features by default (e.g., debug modes, verbose error messages) and enforce secure session handling, access controls, and encryption settings.</t>
  </si>
  <si>
    <t>Debug modes, verbose errors, and lax session or transport settings leak internal detail and open injection and hijacking paths, all from configuration the application shipped with.</t>
  </si>
  <si>
    <t>Define secure application configuration defaults that turn off debug and verbose errors and enforce session, access, and encryption settings, and verify them before release. See Application Security (APS).</t>
  </si>
  <si>
    <t>Applications run with default or developer-convenience settings in production.</t>
  </si>
  <si>
    <t>Some insecure features disabled reactively after findings.</t>
  </si>
  <si>
    <t>Secure application defaults defined but inconsistently applied.</t>
  </si>
  <si>
    <t>Baselines enforce secure application defaults for sessions, access, encryption, and error handling.</t>
  </si>
  <si>
    <t>Application configuration conformance is checked and defaults improved as risks emerge.</t>
  </si>
  <si>
    <t>CM-6, CM-7, SA-8 (Partial, asserted)</t>
  </si>
  <si>
    <t>A.8.9, A.8.28 (Partial, asserted)</t>
  </si>
  <si>
    <t>Application hardening and secure defaults; illustrative: OWASP ASVS, vendor secure configuration guides, application configuration scanners. Category, not a product choice. Illustrative, not endorsements.</t>
  </si>
  <si>
    <t>BSC-15</t>
  </si>
  <si>
    <t>Cloud Service Security Configuration Baselines</t>
  </si>
  <si>
    <t>Defines cloud baselines for account security, resource configurations, identity services, and native logging.</t>
  </si>
  <si>
    <t>Cloud platforms shall have defined baselines for account security, resource configurations, identity services, and native logging functions.</t>
  </si>
  <si>
    <t>Misconfigured cloud accounts, over-permissive resources, and disabled native logging are a leading cause of breaches; a single public bucket or open identity policy exposes data at internet scale.</t>
  </si>
  <si>
    <t>Set baselines for cloud account settings, resource configuration, identity, and native logging, and enforce them with policy-as-code and posture checks. See Cloud Security (CLD).</t>
  </si>
  <si>
    <t>Cloud resources configured ad hoc with no baseline.</t>
  </si>
  <si>
    <t>Some account or resource settings hardened per project.</t>
  </si>
  <si>
    <t>Cloud baselines defined but coverage across accounts is partial.</t>
  </si>
  <si>
    <t>Baselines cover account, resource, identity, and logging settings, enforced across accounts.</t>
  </si>
  <si>
    <t>Cloud posture is continuously measured against baseline and drift auto-remediated over time.</t>
  </si>
  <si>
    <t>CM-2, CM-6, AC-3, AU-2 (Partial, asserted)</t>
  </si>
  <si>
    <t>A.5.23, A.8.9 (Partial, asserted)</t>
  </si>
  <si>
    <t>CIS 4, CIS 3 (Partial, asserted)</t>
  </si>
  <si>
    <t>Cloud security posture and configuration baselines; illustrative: CIS cloud benchmarks, cloud-native config rules, IaC scanning (e.g., Checkov). Category, not a product choice. Illustrative, not endorsements.</t>
  </si>
  <si>
    <t>BSC-16</t>
  </si>
  <si>
    <t>IoT and OT Configuration Hardening Standards</t>
  </si>
  <si>
    <t>Applies hardening baselines to in-scope IoT and OT systems, addressing firmware versioning, disabled USB ports, and secure communications.</t>
  </si>
  <si>
    <t>Where IoT or OT systems are in scope, baseline configurations shall address physical and logical security concerns, including firmware versioning, disabled USB ports, and secure communications.</t>
  </si>
  <si>
    <t>IoT and OT devices often ship with weak defaults, exposed physical ports, and outdated firmware, and a compromise can cross from the network into physical processes and safety systems.</t>
  </si>
  <si>
    <t>Define IoT and OT baselines covering firmware version control, disabling unused physical ports, and encrypted communications, tuned to device constraints. See Operational Technology Security (OTS).</t>
  </si>
  <si>
    <t>IoT and OT devices run with vendor defaults and no baseline.</t>
  </si>
  <si>
    <t>Ad hoc hardening on individual devices.</t>
  </si>
  <si>
    <t>Baselines exist for some device classes but coverage is thin.</t>
  </si>
  <si>
    <t>In-scope IoT and OT devices follow hardened baselines for firmware, ports, and communications.</t>
  </si>
  <si>
    <t>Device configuration and firmware currency are tracked and improved on a cadence.</t>
  </si>
  <si>
    <t>PR.PS-01, PR.PS-02 (Partial, asserted)</t>
  </si>
  <si>
    <t>CM-6, CM-7, MP-7 (Partial, asserted)</t>
  </si>
  <si>
    <t>A.8.9, A.7.8 (Weak, asserted)</t>
  </si>
  <si>
    <t>IoT and OT hardening; illustrative: IEC 62443 guidance, firmware version management, network segmentation. Category, not a product choice. Illustrative, not endorsements.</t>
  </si>
  <si>
    <t>BSC-17</t>
  </si>
  <si>
    <t>Periodic Baseline Review and Update</t>
  </si>
  <si>
    <t>Requires secure baselines to be reviewed at least annually or on major changes and emerging threats to keep them current.</t>
  </si>
  <si>
    <t>Secure configuration baselines shall be reviewed at least annually, or upon the release of major system changes or emerging threats, to ensure ongoing relevancy and protection.</t>
  </si>
  <si>
    <t>Baselines decay; a hardening standard set once and never revisited misses new platform versions, deprecated settings, and newly exploited weaknesses, so conformance no longer means secure.</t>
  </si>
  <si>
    <t>Schedule at least annual baseline reviews and event-driven reviews on major changes or new threats, and version and reissue baselines from the results.</t>
  </si>
  <si>
    <t>Baselines never reviewed after creation.</t>
  </si>
  <si>
    <t>Reviews happen occasionally when someone notices a gap.</t>
  </si>
  <si>
    <t>Reviews occur for some baselines without a set cadence.</t>
  </si>
  <si>
    <t>All baselines are reviewed at least annually and on major changes or threats.</t>
  </si>
  <si>
    <t>Review timeliness and resulting updates are tracked and the review process is refined.</t>
  </si>
  <si>
    <t>CM-6, CA-7 (Partial, asserted)</t>
  </si>
  <si>
    <t>Baseline review and drift detection; illustrative: OpenSCAP, configuration management drift detection, periodic benchmark re-scans. Category, not a product choice. Illustrative, not endorsements.</t>
  </si>
  <si>
    <t>BSC-18</t>
  </si>
  <si>
    <t>Secure Configuration of Virtualized Environments</t>
  </si>
  <si>
    <t>Requires hypervisor and virtual machine baselines that include isolation, logging, unused interface disablement, and restricted inter-VM communication.</t>
  </si>
  <si>
    <t>Virtual machine and hypervisor baselines shall include isolation controls, logging settings, unused interface disablement, and restrictions on inter-VM communication.</t>
  </si>
  <si>
    <t>A weakly configured hypervisor or flat inter-VM network lets a compromise of one guest reach the host or neighboring workloads, collapsing the isolation virtualization is supposed to provide.</t>
  </si>
  <si>
    <t>Harden hypervisor and VM baselines for isolation, disable unused management interfaces, enable logging, and restrict inter-VM traffic to what is required.</t>
  </si>
  <si>
    <t>Hypervisors and VMs run with default configuration.</t>
  </si>
  <si>
    <t>Some virtualization settings hardened per host.</t>
  </si>
  <si>
    <t>Virtualization baselines defined but applied inconsistently.</t>
  </si>
  <si>
    <t>Baselines enforce hypervisor and VM isolation, logging, interface, and inter-VM controls.</t>
  </si>
  <si>
    <t>Virtualization configuration is audited against baseline and tightened over time.</t>
  </si>
  <si>
    <t>CM-6, CM-7, SC-7, SC-39 (Partial, asserted)</t>
  </si>
  <si>
    <t>A.8.9, A.8.22, A.8.20 (Partial, asserted)</t>
  </si>
  <si>
    <t>Hypervisor and VM hardening; illustrative: CIS hypervisor benchmarks, DISA STIGs, virtualization security guides. Category, not a product choice. Illustrative, not endorsements.</t>
  </si>
  <si>
    <t>BSC-19</t>
  </si>
  <si>
    <t>Baseline Exceptions Process</t>
  </si>
  <si>
    <t>Requires baseline exceptions to have formal approval, documented justification, compensating controls, and periodic re-evaluation.</t>
  </si>
  <si>
    <t>Exceptions to baseline configurations shall require formal approval, documented justification, compensating controls, and periodic re-evaluation of necessity.</t>
  </si>
  <si>
    <t>Undocumented exceptions become permanent silent weaknesses; without approval, compensating controls, and expiry, a temporary deviation lingers for years and no one owns the residual risk.</t>
  </si>
  <si>
    <t>Route every baseline deviation through an approval workflow that records justification and compensating controls and sets a re-evaluation date. See Governance, Risk, and Compliance (GRC).</t>
  </si>
  <si>
    <t>Deviations from baseline are undocumented and unapproved.</t>
  </si>
  <si>
    <t>Exceptions granted informally without records.</t>
  </si>
  <si>
    <t>An exceptions process exists but justification or expiry is often missing.</t>
  </si>
  <si>
    <t>Exceptions require approval, justification, compensating controls, and periodic re-evaluation.</t>
  </si>
  <si>
    <t>The exception register is reviewed for aging and volume, and stale exceptions are closed.</t>
  </si>
  <si>
    <t>GV.RM-01, PR.PS-01 (Partial, asserted)</t>
  </si>
  <si>
    <t>CM-6, PM-9 (Partial, asserted)</t>
  </si>
  <si>
    <t>A.8.9, Cl.6.1 (Partial, asserted)</t>
  </si>
  <si>
    <t>Exception and risk-acceptance workflow; illustrative: GRC exception registers, ticketing workflows, policy-as-code exceptions. Category, not a product choice. Illustrative, not endorsements.</t>
  </si>
  <si>
    <t>BSC-20</t>
  </si>
  <si>
    <t>Embedded and Firmware Configuration Baselines</t>
  </si>
  <si>
    <t>Requires secure configuration parameters for embedded and firmware-based systems to be defined, applied, and validated after deployment.</t>
  </si>
  <si>
    <t>Systems with embedded software or firmware (e.g., routers, printers, industrial controllers) shall have defined secure configuration parameters applied and validated post-deployment.</t>
  </si>
  <si>
    <t>Routers, printers, and industrial controllers often run unmanaged firmware with insecure defaults, and because they are rarely revisited a weak setting or unsigned firmware persists as a long-lived foothold.</t>
  </si>
  <si>
    <t>Define secure configuration parameters for embedded and firmware devices, apply them at deployment, and validate the applied state and firmware integrity afterward.</t>
  </si>
  <si>
    <t>Embedded and firmware devices left at factory configuration.</t>
  </si>
  <si>
    <t>Some devices hardened by hand without validation.</t>
  </si>
  <si>
    <t>Configuration parameters defined for some device types inconsistently.</t>
  </si>
  <si>
    <t>Embedded and firmware baselines are applied and validated post-deployment.</t>
  </si>
  <si>
    <t>Applied configuration and firmware integrity are periodically re-validated and improved.</t>
  </si>
  <si>
    <t>CM-6, CM-7, SI-7 (Partial, asserted)</t>
  </si>
  <si>
    <t>A.8.9, A.8.19 (Weak, asserted)</t>
  </si>
  <si>
    <t>Firmware integrity and embedded hardening; illustrative: signed firmware verification, vendor hardening guides, firmware version management. Category, not a product choice. Illustrative, not endorsements.</t>
  </si>
  <si>
    <t>Mobile &amp; Remote Asset Management (MRM)</t>
  </si>
  <si>
    <t>MRM-01</t>
  </si>
  <si>
    <t>Remote Asset Enrollment Process</t>
  </si>
  <si>
    <t>Requires every mobile and remote asset to be formally enrolled in the asset management system before it is issued or granted access to enterprise resources.</t>
  </si>
  <si>
    <t>All mobile and remote assets shall be formally enrolled into the organization’s asset management system prior to being issued or granted access to enterprise resources.</t>
  </si>
  <si>
    <t>Unenrolled devices become invisible endpoints that hold enterprise data and reach internal systems while escaping patching, monitoring, and offboarding; when one is lost or breached, no one knows it existed.</t>
  </si>
  <si>
    <t>Gate issuance and access on enrollment; register each device with a unique identifier, owner, and platform in the asset system, and block access for anything not enrolled. See Remote Asset Identity Verification (MRM-06).</t>
  </si>
  <si>
    <t>Devices are issued or connect without any enrollment record.</t>
  </si>
  <si>
    <t>Some devices are recorded when someone remembers to.</t>
  </si>
  <si>
    <t>Enrollment happens for most devices but is not enforced before access.</t>
  </si>
  <si>
    <t>Enrollment is a mandatory precondition for issuance and access, with a defined record per device.</t>
  </si>
  <si>
    <t>Enrollment coverage is measured against discovered devices and gaps are closed on a cadence.</t>
  </si>
  <si>
    <t>Mobile device management and asset inventory platforms; illustrative: MDM/UEM enrollment (e.g., open-source device management projects), asset inventory databases. Category, not a product choice. Illustrative, not endorsements.</t>
  </si>
  <si>
    <t>MRM-02</t>
  </si>
  <si>
    <t>Mobile Device Usage Policy Enforcement</t>
  </si>
  <si>
    <t>Enforces a documented mobile device usage policy covering acceptable use, security requirements, and user responsibilities for managed and BYOD devices.</t>
  </si>
  <si>
    <t>A documented mobile device usage policy shall be enforced, outlining acceptable use, security requirements, and user responsibilities for organization-managed and BYOD devices.</t>
  </si>
  <si>
    <t>Without a stated and enforced policy, users treat personal and enterprise use as interchangeable, sideload risky apps, and disable protections, and the organization has no basis to hold them accountable.</t>
  </si>
  <si>
    <t>Publish a mobile usage policy, require acknowledgment, and back it with technical enforcement through device profiles and configuration policy rather than trusting the document alone.</t>
  </si>
  <si>
    <t>No mobile usage policy exists.</t>
  </si>
  <si>
    <t>Expectations are communicated informally or verbally.</t>
  </si>
  <si>
    <t>A policy exists but acknowledgment and enforcement are inconsistent.</t>
  </si>
  <si>
    <t>A documented policy is acknowledged by users and enforced through device configuration.</t>
  </si>
  <si>
    <t>Policy adherence and exceptions are tracked and the policy is revised on a cadence.</t>
  </si>
  <si>
    <t>GV.PO-01, PR.AT-01 (Partial, asserted)</t>
  </si>
  <si>
    <t>PL-4, AC-20, AC-19 (Partial, asserted)</t>
  </si>
  <si>
    <t>A.5.10, A.8.1, A.6.7 (Strong, asserted)</t>
  </si>
  <si>
    <t>Policy management and device configuration profiles; illustrative: acceptable-use policy templates, MDM configuration profiles, acknowledgment workflows. Category, not a product choice. Illustrative, not endorsements.</t>
  </si>
  <si>
    <t>MRM-03</t>
  </si>
  <si>
    <t>Secure Provisioning of Remote Assets</t>
  </si>
  <si>
    <t>Requires remote and mobile devices to be securely provisioned from approved images or automated deployment so initial configuration and access controls are consistent.</t>
  </si>
  <si>
    <t>Remote and mobile devices shall be securely provisioned using approved imaging or automated deployment solutions, ensuring consistency in initial configuration and access controls.</t>
  </si>
  <si>
    <t>Hand-built or ad hoc device setup produces inconsistent baselines where hardening is skipped, default credentials survive, and no two devices are alike, leaving gaps an attacker finds before an auditor does.</t>
  </si>
  <si>
    <t>Provision from a hardened, approved image or automated deployment pipeline that applies the security baseline and access controls at build time. See Secure Provisioning under Configuration Management baselines.</t>
  </si>
  <si>
    <t>Devices are set up manually with no standard baseline.</t>
  </si>
  <si>
    <t>An informal image or checklist is reused by some staff.</t>
  </si>
  <si>
    <t>A standard image exists but is not always used or kept current.</t>
  </si>
  <si>
    <t>All devices are provisioned from an approved hardened image or automated deployment.</t>
  </si>
  <si>
    <t>Baseline drift and image currency are measured and the baseline is updated on a cadence.</t>
  </si>
  <si>
    <t>Imaging and automated deployment tooling; illustrative: open provisioning frameworks, configuration management (e.g., Ansible), golden images with hardening baselines. Category, not a product choice. Illustrative, not endorsements.</t>
  </si>
  <si>
    <t>MRM-04</t>
  </si>
  <si>
    <t>Remote Management Capability Requirement</t>
  </si>
  <si>
    <t>Requires mobile and remote assets to support secure remote management for configuration enforcement, policy updates, and incident response.</t>
  </si>
  <si>
    <t>All mobile and remote assets shall be configured to support secure remote management (e.g., MDM, EDR, RMM) for configuration enforcement, policy updates, and incident response.</t>
  </si>
  <si>
    <t>Devices that cannot be managed remotely drift out of policy and cannot be corrected, updated, or contained when off-network; an incident on such a device leaves responders blind and unable to act.</t>
  </si>
  <si>
    <t>Enroll devices in a secure remote management capability such as MDM, EDR, or RMM that can push configuration, deliver updates, and support response actions over authenticated channels.</t>
  </si>
  <si>
    <t>No remote management capability on mobile and remote assets.</t>
  </si>
  <si>
    <t>Some devices are reachable through ad hoc remote tools.</t>
  </si>
  <si>
    <t>Remote management exists but coverage and configuration are inconsistent.</t>
  </si>
  <si>
    <t>Secure remote management is standard on all mobile and remote assets.</t>
  </si>
  <si>
    <t>Management coverage and agent health are monitored and remediated on a cadence.</t>
  </si>
  <si>
    <t>CM-6, AC-17, SI-4 (Partial, asserted)</t>
  </si>
  <si>
    <t>A.8.9, A.8.1 (Partial, asserted)</t>
  </si>
  <si>
    <t>Remote management platforms (MDM/UEM/EDR/RMM); illustrative: open-source device management, endpoint management suites, remote monitoring agents. Category, not a product choice. Illustrative, not endorsements.</t>
  </si>
  <si>
    <t>MRM-05</t>
  </si>
  <si>
    <t>Enforced Disk Encryption on Mobile Assets</t>
  </si>
  <si>
    <t>Requires full disk encryption on all mobile and remote devices capable of storing organizational data.</t>
  </si>
  <si>
    <t>Full disk encryption shall be enabled on all mobile and remote devices capable of storing organizational data to protect against data loss due to theft or unauthorized access.</t>
  </si>
  <si>
    <t>An unencrypted laptop or phone that is lost or stolen exposes every file it holds; the loss becomes a reportable data breach rather than a hardware replacement.</t>
  </si>
  <si>
    <t>Enable and enforce full disk encryption through platform tools, verify enforcement through management policy, and escrow recovery keys centrally.</t>
  </si>
  <si>
    <t>No disk encryption on mobile and remote devices.</t>
  </si>
  <si>
    <t>Encryption enabled on some devices at user discretion.</t>
  </si>
  <si>
    <t>Encryption is common but not verified or key-escrowed consistently.</t>
  </si>
  <si>
    <t>Full disk encryption is enforced and verified on all capable devices with key escrow.</t>
  </si>
  <si>
    <t>Encryption status is continuously monitored and non-compliance is remediated on a cadence.</t>
  </si>
  <si>
    <t>Full disk encryption with key escrow; illustrative: platform encryption (e.g., LUKS, BitLocker, FileVault), MDM-enforced encryption policy. Category, not a product choice. Illustrative, not endorsements.</t>
  </si>
  <si>
    <t>MRM-06</t>
  </si>
  <si>
    <t>Remote Asset Identity Verification</t>
  </si>
  <si>
    <t>Requires remote assets to be uniquely identified and authenticated using device certificates, hardware IDs, or secure tokens before access to networks or resources is granted.</t>
  </si>
  <si>
    <t>Remote assets shall be uniquely identified and authenticated prior to granting access to enterprise networks or resources, using device certificates, hardware IDs, or secure tokens.</t>
  </si>
  <si>
    <t>Without device authentication, any endpoint that presents valid user credentials connects, so a stolen password from an unmanaged or attacker-controlled device reaches enterprise resources unchecked.</t>
  </si>
  <si>
    <t>Issue device certificates or bind hardware identifiers and require device authentication at the network and resource boundary alongside user authentication. See Multi-Factor Authentication on Remote Devices (MRM-13).</t>
  </si>
  <si>
    <t>Devices are not identified or authenticated before access.</t>
  </si>
  <si>
    <t>Some devices carry identifiers but they are not enforced at access.</t>
  </si>
  <si>
    <t>Device authentication is used for some access paths inconsistently.</t>
  </si>
  <si>
    <t>Unique device identity is authenticated before access to networks and resources.</t>
  </si>
  <si>
    <t>Device authentication coverage and certificate lifecycle are monitored and improved on a cadence.</t>
  </si>
  <si>
    <t>IA-3 (Strong, asserted)</t>
  </si>
  <si>
    <t>A.5.16 (Partial, asserted)</t>
  </si>
  <si>
    <t>CIS 6, CIS 1 (Partial, asserted)</t>
  </si>
  <si>
    <t>Device identity and certificate infrastructure; illustrative: device certificates via PKI/SCEP, hardware-backed keys (TPM), certificate-based network authentication (802.1X). Category, not a product choice. Illustrative, not endorsements.</t>
  </si>
  <si>
    <t>MRM-07</t>
  </si>
  <si>
    <t>Mobile Application Control Enforcement</t>
  </si>
  <si>
    <t>Enforces application whitelisting or containerization on mobile assets to prevent installation and execution of unauthorized or malicious applications.</t>
  </si>
  <si>
    <t>Application whitelisting or containerization shall be enforced on mobile assets to prevent the installation and execution of unauthorized or malicious applications.</t>
  </si>
  <si>
    <t>Uncontrolled app installation lets users and attackers introduce spyware, data-exfiltrating apps, and malware that runs beside enterprise data with the same access the user holds.</t>
  </si>
  <si>
    <t>Enforce an application allowlist or a managed container that limits which apps can be installed and run, and block or sandbox everything else through device management policy.</t>
  </si>
  <si>
    <t>Any application can be installed and run.</t>
  </si>
  <si>
    <t>Discouraged apps are addressed reactively after discovery.</t>
  </si>
  <si>
    <t>Allowlisting or containers exist on some devices inconsistently.</t>
  </si>
  <si>
    <t>Application allowlisting or containerization is enforced on mobile assets.</t>
  </si>
  <si>
    <t>Allowlist coverage and blocked-execution events are reviewed and tuned on a cadence.</t>
  </si>
  <si>
    <t>CM-7, CM-7(5) (Strong, asserted)</t>
  </si>
  <si>
    <t>A.8.19, A.8.7 (Partial, asserted)</t>
  </si>
  <si>
    <t>Application control and containerization; illustrative: managed app containers, mobile application management policy, OS-level allowlisting. Category, not a product choice. Illustrative, not endorsements.</t>
  </si>
  <si>
    <t>MRM-08</t>
  </si>
  <si>
    <t>Location-Aware Access Controls</t>
  </si>
  <si>
    <t>Governs mobile and remote access using geo-fencing, IP-based restrictions, or risk-aware contextual controls where feasible.</t>
  </si>
  <si>
    <t>Mobile and remote asset access shall be governed by geo-fencing, IP-based restrictions, or risk-aware contextual access controls where feasible.</t>
  </si>
  <si>
    <t>Access granted on credentials alone ignores signals that a session is anomalous, so a login from an impossible location or a hostile network is treated the same as one from a trusted context.</t>
  </si>
  <si>
    <t>Add location and context signals to access decisions through conditional access policy, restricting or step-up-challenging sessions from unexpected geographies, networks, or risk scores.</t>
  </si>
  <si>
    <t>Access ignores location and context entirely.</t>
  </si>
  <si>
    <t>Occasional manual restrictions after a specific concern.</t>
  </si>
  <si>
    <t>Some contextual rules exist but are applied unevenly.</t>
  </si>
  <si>
    <t>Location-aware and risk-aware access controls are enforced where feasible.</t>
  </si>
  <si>
    <t>Contextual policy effectiveness and false positives are measured and tuned on a cadence.</t>
  </si>
  <si>
    <t>AC-3, AC-17, AC-2(11) (Partial, asserted)</t>
  </si>
  <si>
    <t>Conditional and context-aware access controls; illustrative: conditional access policy engines, geo/IP restriction rules, risk-based access scoring. Category, not a product choice. Illustrative, not endorsements.</t>
  </si>
  <si>
    <t>MRM-09</t>
  </si>
  <si>
    <t>Offline Usage Restrictions</t>
  </si>
  <si>
    <t>Defines and enforces restrictions on offline data access, modification, or synchronization for remote and mobile devices handling sensitive information.</t>
  </si>
  <si>
    <t>Policies shall define and enforce restrictions on offline data access, modification, or synchronization for remote and mobile devices handling sensitive information.</t>
  </si>
  <si>
    <t>Sensitive data cached for offline use can be read, altered, or copied off a device with no server-side check, and unrestricted offline sync reintroduces stale or tampered data when the device reconnects.</t>
  </si>
  <si>
    <t>Set policy on what may be cached offline and enforce it through managed apps that limit local storage, protect cached data, and constrain offline modification and sync.</t>
  </si>
  <si>
    <t>Offline data access and sync are unrestricted.</t>
  </si>
  <si>
    <t>Limits are discussed but not technically enforced.</t>
  </si>
  <si>
    <t>Some apps enforce offline limits while others do not.</t>
  </si>
  <si>
    <t>Offline access, modification, and sync restrictions are enforced for sensitive data.</t>
  </si>
  <si>
    <t>Offline data exposure is reviewed and controls are refined on a cadence.</t>
  </si>
  <si>
    <t>PR.DS-01, PR.AA-05 (Weak, asserted)</t>
  </si>
  <si>
    <t>AC-19, SC-28 (Partial, asserted)</t>
  </si>
  <si>
    <t>A.8.1 (Weak, asserted)</t>
  </si>
  <si>
    <t>Managed-app data controls; illustrative: mobile application management data policies, offline cache restrictions, containerized storage limits. Category, not a product choice. Illustrative, not endorsements.</t>
  </si>
  <si>
    <t>MRM-10</t>
  </si>
  <si>
    <t>Remote Asset Patch Compliance Monitoring</t>
  </si>
  <si>
    <t>Continuously monitors the patch and update status of remote and mobile devices and alerts on non-compliance or failed updates.</t>
  </si>
  <si>
    <t>The patch and update status of remote and mobile devices shall be continuously monitored, with alerts for non-compliance or failed updates.</t>
  </si>
  <si>
    <t>Remote devices that fall behind on patches quietly accumulate exploitable vulnerabilities, and without monitoring the organization learns of a missed critical update only after the device is compromised.</t>
  </si>
  <si>
    <t>Collect patch and update state from device management or EDR agents into a monitored view, and alert on missing critical patches, failed updates, and stale check-ins. See Remote Asset Compliance Enforcement (MRM-17).</t>
  </si>
  <si>
    <t>Patch status of remote devices is unknown.</t>
  </si>
  <si>
    <t>Status is checked manually or occasionally.</t>
  </si>
  <si>
    <t>Patch reporting exists but alerting on non-compliance is inconsistent.</t>
  </si>
  <si>
    <t>Patch status is continuously monitored with alerts on non-compliance and failures.</t>
  </si>
  <si>
    <t>Patch latency and non-compliance trends are measured and driven down on a cadence.</t>
  </si>
  <si>
    <t>PR.PS-02, DE.CM-09 (Strong, asserted)</t>
  </si>
  <si>
    <t>SI-2, RA-5 (Strong, asserted)</t>
  </si>
  <si>
    <t>Patch and vulnerability monitoring; illustrative: patch management dashboards, endpoint compliance reporting, vulnerability scanners. Category, not a product choice. Illustrative, not endorsements.</t>
  </si>
  <si>
    <t>MRM-11</t>
  </si>
  <si>
    <t>Device Wipe and Lock Capabilities</t>
  </si>
  <si>
    <t>Requires all remote and mobile devices to support and be enrolled in remote lock, wipe, or disable capability for loss, theft, or compromise.</t>
  </si>
  <si>
    <t>All remote and mobile devices shall support and be enrolled in a capability to remotely lock, wipe, or disable the device in the event of loss, theft, or compromise.</t>
  </si>
  <si>
    <t>A lost or stolen device with no remote wipe leaves its data recoverable indefinitely, and a compromised device cannot be cut off, so a single missing phone becomes an open door to enterprise data.</t>
  </si>
  <si>
    <t>Enroll every device in a remote lock and wipe capability through device management, verify enrollment, and define who can trigger a wipe and under what conditions. See Remote Asset Decommissioning Procedures (MRM-15).</t>
  </si>
  <si>
    <t>No remote lock or wipe capability.</t>
  </si>
  <si>
    <t>Wipe is possible on some devices but not consistently enrolled.</t>
  </si>
  <si>
    <t>Capability exists but coverage and trigger procedures are unclear.</t>
  </si>
  <si>
    <t>All devices are enrolled in remote lock and wipe with defined trigger authority.</t>
  </si>
  <si>
    <t>Wipe readiness is verified and response times are measured on a cadence.</t>
  </si>
  <si>
    <t>PR.DS-01, RS.MI-01 (Partial, asserted)</t>
  </si>
  <si>
    <t>AC-19, AC-7 (Strong, asserted)</t>
  </si>
  <si>
    <t>A.8.1 (Partial, asserted)</t>
  </si>
  <si>
    <t>Remote lock and wipe via device management; illustrative: MDM/UEM remote wipe, remote lock commands, selective enterprise wipe for BYOD. Category, not a product choice. Illustrative, not endorsements.</t>
  </si>
  <si>
    <t>MRM-12</t>
  </si>
  <si>
    <t>Remote Asset Connectivity Logging</t>
  </si>
  <si>
    <t>Requires remote and mobile assets to log connectivity attempts, access to enterprise systems, and relevant activity to centralized log management or a SIEM.</t>
  </si>
  <si>
    <t>All remote and mobile assets shall log connectivity attempts, access to enterprise systems, and other relevant activity to a centralized log management or SIEM platform.</t>
  </si>
  <si>
    <t>When remote device activity is not centrally logged, connections and access leave no trail, so intrusions and misuse from off-network endpoints cannot be detected, investigated, or reconstructed.</t>
  </si>
  <si>
    <t>Forward device connectivity and access events to a central log or SIEM, ensure clocks and identifiers are consistent, and retain logs long enough for investigation. See Remote Asset Connectivity Logging under Threat Operations.</t>
  </si>
  <si>
    <t>Remote device activity is not centrally logged.</t>
  </si>
  <si>
    <t>Some logs exist locally but are not aggregated.</t>
  </si>
  <si>
    <t>Logging to a central platform is partial or inconsistently configured.</t>
  </si>
  <si>
    <t>Connectivity and access events are logged centrally for all remote assets.</t>
  </si>
  <si>
    <t>Log coverage and completeness are monitored and gaps are closed on a cadence.</t>
  </si>
  <si>
    <t>Centralized logging and SIEM; illustrative: open log shippers and stores (e.g., syslog, OpenSearch), SIEM ingestion of endpoint telemetry. Category, not a product choice. Illustrative, not endorsements.</t>
  </si>
  <si>
    <t>MRM-13</t>
  </si>
  <si>
    <t>Multi-Factor Authentication on Remote Devices</t>
  </si>
  <si>
    <t>Requires multi-factor authentication for all users accessing enterprise resources from remote or mobile assets, favoring biometric or hardware-based factors where possible.</t>
  </si>
  <si>
    <t>All users accessing enterprise resources from remote or mobile assets shall authenticate using multi-factor authentication (MFA), including biometric or hardware-based factors where possible.</t>
  </si>
  <si>
    <t>Single-factor remote access falls to any phished, reused, or leaked password, and remote endpoints are exactly where credential theft is hardest to notice; MFA is what keeps a stolen password from becoming a breach.</t>
  </si>
  <si>
    <t>Enforce MFA for all remote and mobile access, prefer phishing-resistant hardware or biometric factors, and disallow access paths that bypass it. See Credential and Secrets Management for factor lifecycle.</t>
  </si>
  <si>
    <t>Remote access uses passwords only.</t>
  </si>
  <si>
    <t>MFA is available but optional or applied to some systems.</t>
  </si>
  <si>
    <t>MFA is required for most access with gaps and weaker factors.</t>
  </si>
  <si>
    <t>MFA is enforced for all remote and mobile access, preferring strong factors.</t>
  </si>
  <si>
    <t>MFA coverage and factor strength are measured and hardened on a cadence.</t>
  </si>
  <si>
    <t>PR.AA-02, PR.AA-03 (Strong, asserted)</t>
  </si>
  <si>
    <t>IA-2, IA-2(1), IA-2(2) (Strong, asserted)</t>
  </si>
  <si>
    <t>Multi-factor authentication; illustrative: phishing-resistant factors (e.g., FIDO2/WebAuthn hardware keys), authenticator apps, platform biometrics. Category, not a product choice. Illustrative, not endorsements.</t>
  </si>
  <si>
    <t>MRM-14</t>
  </si>
  <si>
    <t>Separation of Personal and Enterprise Data</t>
  </si>
  <si>
    <t>Enforces separation between personal and organizational data on mobile assets through containerization or profile segregation.</t>
  </si>
  <si>
    <t>Mobile asset configurations shall enforce separation between personal and organizational data through containerization or profile segregation to preserve privacy and enforce security.</t>
  </si>
  <si>
    <t>When personal and enterprise data mingle, corporate data leaks into personal apps and backups, and enterprise wipe risks destroying personal content, creating both a data-loss exposure and a privacy dispute.</t>
  </si>
  <si>
    <t>Deploy a work profile or managed container that isolates enterprise apps and data, restricts data movement across the boundary, and scopes enterprise wipe to the container. See Separation of Personal and Enterprise Data (MRM-09).</t>
  </si>
  <si>
    <t>Personal and enterprise data share the same space with no separation.</t>
  </si>
  <si>
    <t>Separation is attempted informally by user habit.</t>
  </si>
  <si>
    <t>Containers or profiles are used on some devices inconsistently.</t>
  </si>
  <si>
    <t>Containerization or profile segregation is enforced on mobile assets.</t>
  </si>
  <si>
    <t>Data-boundary leakage and container coverage are reviewed and improved on a cadence.</t>
  </si>
  <si>
    <t>PR.DS-01, PR.AA-05 (Partial, asserted)</t>
  </si>
  <si>
    <t>AC-19, SC-4 (Partial, asserted)</t>
  </si>
  <si>
    <t>A.8.1, A.5.10 (Partial, asserted)</t>
  </si>
  <si>
    <t>Containerization and profile management; illustrative: OS work profiles, managed app containers, mobile application management data separation. Category, not a product choice. Illustrative, not endorsements.</t>
  </si>
  <si>
    <t>MRM-15</t>
  </si>
  <si>
    <t>Remote Asset Decommissioning Procedures</t>
  </si>
  <si>
    <t>Requires remote and mobile devices to follow a formal decommissioning process on retirement, transfer, or termination, including data sanitization and inventory removal.</t>
  </si>
  <si>
    <t>Remote and mobile devices shall follow a formal decommissioning process upon retirement, transfer, or termination, including data sanitization and inventory removal.</t>
  </si>
  <si>
    <t>Devices retired without sanitization leak residual data to their next holder, and devices left on the inventory after retirement inflate the attack surface and hide which assets are actually in use.</t>
  </si>
  <si>
    <t>Trigger decommissioning on retirement, transfer, or termination; sanitize or wipe the device, revoke its credentials and certificates, and remove it from the asset inventory. See Remote Asset Enrollment Process (MRM-01).</t>
  </si>
  <si>
    <t>Retired devices are not sanitized or removed from inventory.</t>
  </si>
  <si>
    <t>Sanitization happens ad hoc when someone handles the device.</t>
  </si>
  <si>
    <t>A process exists but is not consistently followed or verified.</t>
  </si>
  <si>
    <t>A formal decommissioning process with sanitization and inventory removal is applied.</t>
  </si>
  <si>
    <t>Decommissioning completeness is verified and exceptions are tracked on a cadence.</t>
  </si>
  <si>
    <t>ID.AM-08 (Partial, asserted)</t>
  </si>
  <si>
    <t>MP-6, CM-8 (Strong, asserted)</t>
  </si>
  <si>
    <t>A.7.14, A.5.9 (Strong, asserted)</t>
  </si>
  <si>
    <t>Media sanitization and asset lifecycle tooling; illustrative: standards-based data wiping (e.g., NIST SP 800-88 methods), MDM decommission workflows, asset inventory retirement. Category, not a product choice. Illustrative, not endorsements.</t>
  </si>
  <si>
    <t>MRM-16</t>
  </si>
  <si>
    <t>Cellular and Wireless Security Enforcement</t>
  </si>
  <si>
    <t>Restricts remote and mobile devices from connecting to unsecured networks, enforcing VPN usage, hotspot restrictions, and encryption of wireless traffic.</t>
  </si>
  <si>
    <t>Remote and mobile devices shall be restricted from connecting to unsecured networks, with controls enforcing VPN usage, hotspot restrictions, and encryption of wireless traffic.</t>
  </si>
  <si>
    <t>A device on an open or rogue wireless network exposes its traffic to interception and man-in-the-middle attacks, and unmanaged hotspots and tethering create uncontrolled paths around enterprise network controls.</t>
  </si>
  <si>
    <t>Enforce VPN for enterprise traffic, restrict connections to unsecured networks, disable or control hotspot and tethering behavior, and require encrypted wireless. See Usage of Organization-Approved VPN Clients (MRM-20).</t>
  </si>
  <si>
    <t>Devices connect to any network with no wireless controls.</t>
  </si>
  <si>
    <t>Users are advised to avoid open networks without enforcement.</t>
  </si>
  <si>
    <t>Some wireless and VPN controls are configured inconsistently.</t>
  </si>
  <si>
    <t>Unsecured-network restrictions, VPN enforcement, and wireless encryption are standard.</t>
  </si>
  <si>
    <t>Wireless posture and policy violations are monitored and remediated on a cadence.</t>
  </si>
  <si>
    <t>PR.DS-02, PR.IR-01 (Partial, asserted)</t>
  </si>
  <si>
    <t>AC-18, AC-19, SC-8 (Strong, asserted)</t>
  </si>
  <si>
    <t>A.8.20, A.8.21, A.6.7 (Partial, asserted)</t>
  </si>
  <si>
    <t>Wireless and VPN enforcement; illustrative: always-on VPN policy, wireless configuration profiles, hotspot and tethering restriction via MDM. Category, not a product choice. Illustrative, not endorsements.</t>
  </si>
  <si>
    <t>MRM-17</t>
  </si>
  <si>
    <t>Remote Asset Compliance Enforcement</t>
  </si>
  <si>
    <t>Subjects remote and mobile assets found out of compliance with security policy to automated remediation, access revocation, or administrative review.</t>
  </si>
  <si>
    <t>Remote and mobile assets found to be out of compliance with security policies shall be subject to automated remediation, access revocation, or administrative review.</t>
  </si>
  <si>
    <t>Detecting non-compliance without acting on it changes nothing; a device that stays connected while non-compliant remains a live exposure, and manual-only response lets violations persist for days.</t>
  </si>
  <si>
    <t>Define compliance policy in device management and NAC, and configure graduated automated responses, remediation, quarantine, or access revocation, with administrative review for edge cases. See Device Posture Validation Prior to Access (MRM-19).</t>
  </si>
  <si>
    <t>Non-compliant devices face no consequence.</t>
  </si>
  <si>
    <t>Violations are handled manually when noticed.</t>
  </si>
  <si>
    <t>Some automated responses exist for specific policies only.</t>
  </si>
  <si>
    <t>Out-of-compliance assets are automatically remediated or have access revoked.</t>
  </si>
  <si>
    <t>Response outcomes and mean time to remediate are measured and improved on a cadence.</t>
  </si>
  <si>
    <t>PR.PS-01, RS.MI-01 (Partial, asserted)</t>
  </si>
  <si>
    <t>CM-6, SI-2, AC-17 (Partial, asserted)</t>
  </si>
  <si>
    <t>A.8.9, A.5.15 (Partial, asserted)</t>
  </si>
  <si>
    <t>Compliance enforcement and remediation; illustrative: device compliance policy engines, NAC quarantine, automated remediation workflows. Category, not a product choice. Illustrative, not endorsements.</t>
  </si>
  <si>
    <t>MRM-18</t>
  </si>
  <si>
    <t>Endpoint Detection on Mobile Devices</t>
  </si>
  <si>
    <t>Requires all remote and mobile devices to run endpoint detection and response or equivalent tooling capable of detecting threats and reporting in real time.</t>
  </si>
  <si>
    <t>All remote and mobile devices shall be equipped with endpoint detection and response (EDR) or equivalent security tools capable of detecting threats and reporting in real time.</t>
  </si>
  <si>
    <t>Remote endpoints are the most exposed and least observed part of the estate; without EDR, malware and hands-on-keyboard activity run undetected on devices that hold data and reach internal systems.</t>
  </si>
  <si>
    <t>Deploy and maintain EDR agents on all remote and mobile devices, forward telemetry to a monitored console, and verify agent health and coverage. See Endpoint Detection under Threat Operations.</t>
  </si>
  <si>
    <t>No endpoint detection on remote and mobile devices.</t>
  </si>
  <si>
    <t>EDR or antivirus is installed on some devices ad hoc.</t>
  </si>
  <si>
    <t>EDR coverage is broad but health and reporting are inconsistent.</t>
  </si>
  <si>
    <t>EDR or equivalent is deployed on all devices with real-time reporting.</t>
  </si>
  <si>
    <t>Agent coverage, health, and detection efficacy are measured on a cadence.</t>
  </si>
  <si>
    <t>SI-3, SI-4 (Strong, asserted)</t>
  </si>
  <si>
    <t>CIS 10 (Strong, asserted)</t>
  </si>
  <si>
    <t>Endpoint detection and response; illustrative: open EDR agents (e.g., osquery-based tooling), managed EDR telemetry, host-based malware defense. Category, not a product choice. Illustrative, not endorsements.</t>
  </si>
  <si>
    <t>MRM-19</t>
  </si>
  <si>
    <t>Device Posture Validation Prior to Access</t>
  </si>
  <si>
    <t>Assesses remote assets for posture compliance such as antivirus enabled, updates current, and encryption active using NAC or endpoint compliance tools before granting access.</t>
  </si>
  <si>
    <t>Prior to granting access to enterprise systems, remote assets shall be assessed for posture compliance (e.g., AV enabled, updates current, encryption active) using NAC or endpoint compliance tools.</t>
  </si>
  <si>
    <t>Granting access without a posture check lets a device that is unpatched, unencrypted, or infected connect to enterprise systems, turning one weak endpoint into an entry point for lateral movement.</t>
  </si>
  <si>
    <t>Evaluate device posture at connection time through NAC or endpoint compliance checks and admit, restrict, or quarantine based on the result. See Remote Asset Compliance Enforcement (MRM-17).</t>
  </si>
  <si>
    <t>Access is granted with no posture check.</t>
  </si>
  <si>
    <t>Posture is checked manually or only for some access paths.</t>
  </si>
  <si>
    <t>Posture validation exists but coverage and criteria vary.</t>
  </si>
  <si>
    <t>Posture is validated before access using defined compliance criteria.</t>
  </si>
  <si>
    <t>Posture-check coverage and failure rates are measured and tuned on a cadence.</t>
  </si>
  <si>
    <t>PR.AA-05, DE.CM-09 (Partial, asserted)</t>
  </si>
  <si>
    <t>AC-3, IA-3, AC-19 (Partial, asserted)</t>
  </si>
  <si>
    <t>A.8.1, A.5.15 (Partial, asserted)</t>
  </si>
  <si>
    <t>CIS 13, CIS 4 (Partial, asserted)</t>
  </si>
  <si>
    <t>Network access control and posture assessment; illustrative: NAC posture checks, device compliance gating, endpoint health attestation. Category, not a product choice. Illustrative, not endorsements.</t>
  </si>
  <si>
    <t>MRM-20</t>
  </si>
  <si>
    <t>Usage of Organization-Approved VPN Clients</t>
  </si>
  <si>
    <t>Routes all remote and mobile access to internal resources through an organization-approved VPN client configured to enforce encryption and connection monitoring.</t>
  </si>
  <si>
    <t>All remote and mobile asset access to internal resources shall be routed through an organization-approved VPN client configured to enforce encryption and connection monitoring.</t>
  </si>
  <si>
    <t>Access over unencrypted or unapproved tunnels exposes internal traffic to interception and bypasses the visibility the organization relies on, and unmanaged VPN clients can themselves be misconfigured or malicious.</t>
  </si>
  <si>
    <t>Standardize on an approved VPN client with enforced encryption and logging, require it for internal access, and block internal resource access outside the approved tunnel. See Cellular and Wireless Security Enforcement (MRM-16).</t>
  </si>
  <si>
    <t>Internal access occurs without a required VPN.</t>
  </si>
  <si>
    <t>A VPN is available but not consistently required or standardized.</t>
  </si>
  <si>
    <t>An approved client is used for most access with configuration gaps.</t>
  </si>
  <si>
    <t>All internal access is routed through the approved, encrypted, monitored VPN.</t>
  </si>
  <si>
    <t>VPN usage, configuration, and connection logs are reviewed and tuned on a cadence.</t>
  </si>
  <si>
    <t>PR.DS-02, PR.AA-05 (Strong, asserted)</t>
  </si>
  <si>
    <t>AC-17, SC-8, SC-13 (Strong, asserted)</t>
  </si>
  <si>
    <t>A.6.7, A.8.20, A.8.21 (Strong, asserted)</t>
  </si>
  <si>
    <t>Enterprise VPN clients; illustrative: standards-based VPN (e.g., IPsec, WireGuard, OpenVPN), always-on VPN configuration, connection logging. Category, not a product choice. Illustrative, not endorsements.</t>
  </si>
  <si>
    <t>MRM-21</t>
  </si>
  <si>
    <t>Remote Peripheral and Media Control</t>
  </si>
  <si>
    <t>Restricts or monitors the use of USB ports, peripheral devices, and removable media on remote devices to prevent unauthorized data transfer or malware introduction.</t>
  </si>
  <si>
    <t>Remote devices shall restrict or monitor the use of USB ports, peripheral devices, and removable media to prevent unauthorized data transfer or malware introduction.</t>
  </si>
  <si>
    <t>Open USB and removable-media ports let data walk off a device on a thumb drive and let malware in through an infected peripheral, both invisible to network monitoring because they never touch the network.</t>
  </si>
  <si>
    <t>Enforce device control policy that blocks or allowlists peripherals and removable media, restricts write access, and logs usage through endpoint management. See Data Sync Controls for Remote Assets (MRM-22).</t>
  </si>
  <si>
    <t>Peripheral and removable media use is unrestricted and unmonitored.</t>
  </si>
  <si>
    <t>Restrictions applied case by case after concerns arise.</t>
  </si>
  <si>
    <t>Some device control policy exists but coverage is inconsistent.</t>
  </si>
  <si>
    <t>Peripheral and removable-media use is restricted or monitored by policy.</t>
  </si>
  <si>
    <t>Device-control events and policy coverage are reviewed and tuned on a cadence.</t>
  </si>
  <si>
    <t>PR.DS-01, PR.PS-01 (Partial, asserted)</t>
  </si>
  <si>
    <t>MP-7, SC-41, AC-19 (Strong, asserted)</t>
  </si>
  <si>
    <t>A.7.10, A.8.1 (Partial, asserted)</t>
  </si>
  <si>
    <t>Device control for peripherals and removable media; illustrative: USB and port control policy, removable-media allowlisting, endpoint device-control agents. Category, not a product choice. Illustrative, not endorsements.</t>
  </si>
  <si>
    <t>MRM-22</t>
  </si>
  <si>
    <t>Data Sync Controls for Remote Assets</t>
  </si>
  <si>
    <t>Restricts synchronization of enterprise data to only approved devices and locations, limiting third-party cloud services and backups through policy and technical controls.</t>
  </si>
  <si>
    <t>Policies and technical controls shall restrict synchronization of enterprise data to only approved devices and locations, with restrictions on third-party cloud services and backups.</t>
  </si>
  <si>
    <t>Unrestricted sync copies enterprise data into personal cloud accounts and unmanaged backups where the organization cannot govern, retain, or delete it, turning routine convenience into uncontrolled data sprawl and exfiltration.</t>
  </si>
  <si>
    <t>Constrain sync to approved endpoints and destinations, block or control third-party cloud sync and backup through data controls, and monitor for policy violations. See Remote Peripheral and Media Control (MRM-21).</t>
  </si>
  <si>
    <t>Enterprise data syncs to any device, cloud, or backup freely.</t>
  </si>
  <si>
    <t>Some services are discouraged without technical enforcement.</t>
  </si>
  <si>
    <t>Sync controls exist for some data or services inconsistently.</t>
  </si>
  <si>
    <t>Sync is restricted to approved devices and destinations by policy and technical control.</t>
  </si>
  <si>
    <t>Sync destinations and violations are monitored and controls are refined on a cadence.</t>
  </si>
  <si>
    <t>AC-4, AC-20, SC-7 (Partial, asserted)</t>
  </si>
  <si>
    <t>Data sync and leakage controls; illustrative: data loss prevention policy, cloud access restrictions, sync destination allowlisting. Category, not a product choice. Illustrative, not endorsements.</t>
  </si>
  <si>
    <t>Threat Management and Security Operations</t>
  </si>
  <si>
    <t>Incident Detection &amp; Response (IDR)</t>
  </si>
  <si>
    <t>IDR-01</t>
  </si>
  <si>
    <t>Incident Detection Capabilities</t>
  </si>
  <si>
    <t>Deploys detection mechanisms that identify anomalous activity, unauthorized access, policy violations, and known or suspected threats across the environment.</t>
  </si>
  <si>
    <t>The organization shall implement and maintain detection mechanisms capable of identifying anomalous activity, unauthorized access, policy violations, and known or suspected cyber threats across its environment.</t>
  </si>
  <si>
    <t>Without detection, intrusions run undetected for weeks or months; attackers escalate, move laterally, and exfiltrate while the organization stays blind to its own compromise.</t>
  </si>
  <si>
    <t>Instrument endpoints, network, identity, and cloud with logging and detection tooling, centralize telemetry, and tune detections to real threats; feed alerts to monitoring. See 24/7 Monitoring and Alerting (IDR-05).</t>
  </si>
  <si>
    <t>No detection mechanisms; compromise is found only by outsiders or by accident.</t>
  </si>
  <si>
    <t>Some logs and alerts exist on a few systems, unreviewed and untuned.</t>
  </si>
  <si>
    <t>Detection is deployed on key systems with inconsistent coverage and tuning.</t>
  </si>
  <si>
    <t>Detection spans endpoints, network, identity, and cloud with tuned rules and defined coverage.</t>
  </si>
  <si>
    <t>DE.CM, DE.AE (Strong, asserted)</t>
  </si>
  <si>
    <t>SI-4, AU-6, AC-2 (Strong, asserted)</t>
  </si>
  <si>
    <t>IDS/EDR/SIEM detection stack; illustrative: open network IDS (Suricata, Zeek), SIEM (Wazuh, OpenSearch Security). Category, not a product choice. Illustrative, not endorsements.</t>
  </si>
  <si>
    <t>IDR-02</t>
  </si>
  <si>
    <t>Incident Categorization and Classification</t>
  </si>
  <si>
    <t>Establishes a standardized taxonomy for categorizing and classifying incidents by severity, type, and potential impact so triage and prioritization are consistent.</t>
  </si>
  <si>
    <t>The organization shall establish and use a standardized taxonomy for categorizing and classifying incidents by severity, type, and potential impact, ensuring consistent triage and prioritization.</t>
  </si>
  <si>
    <t>Without a shared taxonomy, the same incident is rated differently by different responders, high-impact events are triaged as noise, and prioritization becomes arbitrary.</t>
  </si>
  <si>
    <t>Adopt a documented classification scheme with severity levels, incident types, and impact criteria, and require responders to apply it at triage.</t>
  </si>
  <si>
    <t>No taxonomy; severity is assigned by gut feel per responder.</t>
  </si>
  <si>
    <t>Informal severity labels used inconsistently.</t>
  </si>
  <si>
    <t>A classification scheme exists but is applied unevenly across teams.</t>
  </si>
  <si>
    <t>A documented taxonomy with defined severity, type, and impact criteria is applied at every triage.</t>
  </si>
  <si>
    <t>Classification consistency is reviewed and the taxonomy is refined against real incident outcomes.</t>
  </si>
  <si>
    <t>RS.MA-03, DE.AE-04 (Strong, asserted)</t>
  </si>
  <si>
    <t>IR-4, IR-8 (Partial, asserted)</t>
  </si>
  <si>
    <t>A.5.25 (Strong, asserted)</t>
  </si>
  <si>
    <t>Incident classification schemas; illustrative: NIST SP 800-61 severity guidance, VERIS taxonomy, MITRE ATT&amp;CK for typing. Category, not a product choice. Illustrative, not endorsements.</t>
  </si>
  <si>
    <t>IDR-03</t>
  </si>
  <si>
    <t>Incident Reporting Procedures</t>
  </si>
  <si>
    <t>Provides procedures and secure channels for internal and external personnel to report suspected or confirmed incidents.</t>
  </si>
  <si>
    <t>The organization shall develop and disseminate procedures for internal and external personnel to report suspected or confirmed incidents through secure and reliable channels.</t>
  </si>
  <si>
    <t>If reporting is unclear or unsafe, staff stay silent or use insecure paths; early warning is lost and detection depends entirely on tooling.</t>
  </si>
  <si>
    <t>Publish clear reporting instructions, offer multiple secure channels including anonymous options, and confirm receipt so reporters know the report landed.</t>
  </si>
  <si>
    <t>No reporting procedure; staff do not know how or whom to tell.</t>
  </si>
  <si>
    <t>Reporting happens ad hoc through personal contacts.</t>
  </si>
  <si>
    <t>A reporting channel exists but is poorly communicated or not consistently monitored.</t>
  </si>
  <si>
    <t>Documented procedures and secure, monitored channels are published to internal and external parties.</t>
  </si>
  <si>
    <t>Reporting rates, channel use, and time-to-report are tracked and the process is improved.</t>
  </si>
  <si>
    <t>RS.CO-02, RS.MA-01 (Partial, asserted)</t>
  </si>
  <si>
    <t>IR-6, AT-2 (Strong, asserted)</t>
  </si>
  <si>
    <t>A.6.8 (Strong, asserted)</t>
  </si>
  <si>
    <t>Incident reporting channels; illustrative: dedicated reporting inbox or hotline, secure web intake forms, ticketing intake. Category, not a product choice. Illustrative, not endorsements.</t>
  </si>
  <si>
    <t>IDR-04</t>
  </si>
  <si>
    <t>Centralized Incident Management System</t>
  </si>
  <si>
    <t>Uses a centralized system to track, document, and manage the lifecycle of incidents from detection through resolution and post-incident review.</t>
  </si>
  <si>
    <t>The organization shall utilize a centralized system for tracking, documenting, and managing the lifecycle of security incidents from detection through resolution and post-incident review.</t>
  </si>
  <si>
    <t>Without a central case system, incident state lives in email and memory; handoffs drop, actions are lost, and no defensible record of the response exists.</t>
  </si>
  <si>
    <t>Manage every incident as a tracked case with timeline, artifacts, tasks, and status in one system, and require responders to record actions there.</t>
  </si>
  <si>
    <t>No central tracking; incidents live in scattered emails and chats.</t>
  </si>
  <si>
    <t>Some incidents logged in a spreadsheet or ticket, inconsistently.</t>
  </si>
  <si>
    <t>A case system is used for major incidents but not for all.</t>
  </si>
  <si>
    <t>All incidents are managed as tracked cases with timeline, artifacts, and status through closure.</t>
  </si>
  <si>
    <t>Case data quality and cycle times are measured and the workflow is tuned.</t>
  </si>
  <si>
    <t>RS.MA-01, RS.MA-02 (Partial, asserted)</t>
  </si>
  <si>
    <t>IR-5, IR-4, IR-8 (Strong, asserted)</t>
  </si>
  <si>
    <t>A.5.24, A.5.26 (Partial, asserted)</t>
  </si>
  <si>
    <t>Incident case management platforms; illustrative: open-source case management (TheHive), SOAR case queues, IT service management ticketing. Category, not a product choice. Illustrative, not endorsements.</t>
  </si>
  <si>
    <t>IDR-05</t>
  </si>
  <si>
    <t>24/7 Monitoring and Alerting</t>
  </si>
  <si>
    <t>Maintains continuous monitoring and automated alerting so high-priority incidents are detected and escalated immediately.</t>
  </si>
  <si>
    <t>The organization shall maintain continuous monitoring and automated alerting capabilities to ensure immediate detection and escalation of high-priority incidents.</t>
  </si>
  <si>
    <t>Detection that only runs during business hours leaves nights and weekends open; adversaries time attacks for exactly those windows and gain hours of undetected access.</t>
  </si>
  <si>
    <t>Route detection telemetry to a monitoring capability with automated alerting and defined escalation, staffed or serviced around the clock. See Incident Escalation Criteria (IDR-15).</t>
  </si>
  <si>
    <t>No continuous monitoring; alerts, if any, are seen only when someone looks.</t>
  </si>
  <si>
    <t>Alerts exist but are watched irregularly and often after hours pass.</t>
  </si>
  <si>
    <t>Monitoring covers business hours or key systems with gaps outside them.</t>
  </si>
  <si>
    <t>Continuous monitoring with automated alerting and defined escalation runs around the clock.</t>
  </si>
  <si>
    <t>Alert volume, false-positive rate, and time-to-acknowledge are measured and tuned.</t>
  </si>
  <si>
    <t>DE.CM, DE.AE-02, RS.CO (Strong, asserted)</t>
  </si>
  <si>
    <t>SI-4, IR-4, IR-5 (Strong, asserted)</t>
  </si>
  <si>
    <t>Continuous monitoring and alerting; illustrative: open SIEM (Wazuh), alert routing (Alertmanager), managed detection and response as a service category. Category, not a product choice. Illustrative, not endorsements.</t>
  </si>
  <si>
    <t>IDR-06</t>
  </si>
  <si>
    <t>Initial Incident Response</t>
  </si>
  <si>
    <t>Defines and runs processes to rapidly contain, investigate, and mitigate detected incidents in line with their classification.</t>
  </si>
  <si>
    <t>The organization shall define and implement processes to perform rapid containment, investigation, and mitigation of detected incidents in alignment with their classification.</t>
  </si>
  <si>
    <t>Slow or improvised initial response lets a contained problem spread; an hour of hesitation on containment can turn one compromised host into a domain-wide breach.</t>
  </si>
  <si>
    <t>Define containment, investigation, and mitigation steps keyed to severity, pre-authorize containment actions, and act within target timeframes.</t>
  </si>
  <si>
    <t>No response process; each incident is handled from scratch.</t>
  </si>
  <si>
    <t>Response is improvised by whoever is available.</t>
  </si>
  <si>
    <t>Response steps exist for some incident types but not consistently applied.</t>
  </si>
  <si>
    <t>Containment, investigation, and mitigation follow defined, severity-keyed processes within target times.</t>
  </si>
  <si>
    <t>Response timeliness and effectiveness are measured and processes are refined.</t>
  </si>
  <si>
    <t>RS.MI, RS.AN, RS.MA (Strong, asserted)</t>
  </si>
  <si>
    <t>IR-4 (Strong, asserted)</t>
  </si>
  <si>
    <t>A.5.26 (Strong, asserted)</t>
  </si>
  <si>
    <t>Containment and investigation tooling; illustrative: open endpoint forensics and response (Velociraptor, osquery), network isolation controls, IR runbooks. Category, not a product choice. Illustrative, not endorsements.</t>
  </si>
  <si>
    <t>IDR-07</t>
  </si>
  <si>
    <t>Incident Response Plan (IRP)</t>
  </si>
  <si>
    <t>Develops, maintains, and regularly tests an incident response plan defining roles, responsibilities, procedures, escalation paths, and communication protocols.</t>
  </si>
  <si>
    <t>The organization shall develop, maintain, and regularly test an incident response plan that defines roles, responsibilities, procedures, escalation paths, and communication protocols.</t>
  </si>
  <si>
    <t>Without a maintained, tested plan, the first real incident is where the team discovers who does what; decisions stall, roles collide, and communication fails under pressure.</t>
  </si>
  <si>
    <t>Document the IRP with named roles, escalation paths, and communication protocols, review it at least annually, and exercise it. See Tabletop Exercises and Simulations (IDR-20).</t>
  </si>
  <si>
    <t>No incident response plan exists.</t>
  </si>
  <si>
    <t>An informal or outdated plan exists but is untested and largely unknown.</t>
  </si>
  <si>
    <t>A plan exists and is reviewed occasionally but rarely exercised.</t>
  </si>
  <si>
    <t>A documented IRP with roles, escalation, and comms is maintained and tested regularly.</t>
  </si>
  <si>
    <t>Plan effectiveness is measured against exercises and real incidents and drives revisions.</t>
  </si>
  <si>
    <t>RS.MA-01, RC.RP-01 (Strong, asserted)</t>
  </si>
  <si>
    <t>IR-8 (Strong, asserted)</t>
  </si>
  <si>
    <t>A.5.24 (Strong, asserted)</t>
  </si>
  <si>
    <t>Incident response plan frameworks; illustrative: NIST SP 800-61 lifecycle, SANS IR plan templates, documented escalation runbooks. Category, not a product choice. Illustrative, not endorsements.</t>
  </si>
  <si>
    <t>IDR-08</t>
  </si>
  <si>
    <t>Role-Based Response Procedures</t>
  </si>
  <si>
    <t>Defines role-based playbooks that guide technical and non-technical stakeholders through specific incident scenarios.</t>
  </si>
  <si>
    <t>The organization shall define role-based incident response playbooks to guide technical and non-technical stakeholders during various incident scenarios.</t>
  </si>
  <si>
    <t>A generic plan leaves each role guessing in the moment; legal, communications, and engineering act at cross purposes and critical steps get skipped under stress.</t>
  </si>
  <si>
    <t>Build scenario playbooks (ransomware, BEC, data theft, DDoS) with role-specific actions for technical and non-technical stakeholders, and keep them current.</t>
  </si>
  <si>
    <t>No playbooks; everyone improvises from the same vague plan.</t>
  </si>
  <si>
    <t>One or two playbooks drafted informally and not maintained.</t>
  </si>
  <si>
    <t>Playbooks exist for a few scenarios with uneven role coverage.</t>
  </si>
  <si>
    <t>Role-based playbooks cover major scenarios for technical and non-technical stakeholders.</t>
  </si>
  <si>
    <t>Playbooks are exercised, measured for usefulness, and updated as scenarios evolve.</t>
  </si>
  <si>
    <t>RS.MA, RS.CO (Partial, asserted)</t>
  </si>
  <si>
    <t>IR-8, IR-4 (Partial, asserted)</t>
  </si>
  <si>
    <t>Incident playbook and runbook libraries; illustrative: SOAR playbooks, ATT&amp;CK-mapped runbooks, published IR playbook templates. Category, not a product choice. Illustrative, not endorsements.</t>
  </si>
  <si>
    <t>IDR-09</t>
  </si>
  <si>
    <t>Evidence Preservation and Chain of Custody</t>
  </si>
  <si>
    <t>Implements procedures for collecting, preserving, and documenting digital evidence with a chain of custody to support investigations and legal proceedings.</t>
  </si>
  <si>
    <t>The organization shall implement procedures for collecting, preserving, and documenting digital evidence with an established chain of custody to support investigations and potential legal proceedings.</t>
  </si>
  <si>
    <t>Mishandled evidence is inadmissible and destroys the investigation; a single unlogged transfer or overwritten disk can void prosecution and undermine insurance or liability claims.</t>
  </si>
  <si>
    <t>Acquire evidence with forensically sound methods, hash and document every artifact, and maintain an unbroken chain-of-custody record from collection to disposition.</t>
  </si>
  <si>
    <t>No evidence handling; artifacts are lost or altered during response.</t>
  </si>
  <si>
    <t>Evidence is grabbed informally with no custody record.</t>
  </si>
  <si>
    <t>Some evidence is preserved but chain of custody is incomplete.</t>
  </si>
  <si>
    <t>Forensically sound collection, hashing, and documented chain of custody are standard.</t>
  </si>
  <si>
    <t>Evidence-handling quality is reviewed against forensic standards and improved.</t>
  </si>
  <si>
    <t>RS.AN-03, RS.AN-07 (Partial, asserted)</t>
  </si>
  <si>
    <t>IR-4, AU-9, AU-10 (Partial, asserted)</t>
  </si>
  <si>
    <t>A.5.28 (Strong, asserted)</t>
  </si>
  <si>
    <t>Forensic acquisition and integrity tooling; illustrative: open forensics suites (Autopsy, Sleuth Kit, Velociraptor), write-blockers, cryptographic hashing (SHA-256). Category, not a product choice. Illustrative, not endorsements.</t>
  </si>
  <si>
    <t>IDR-10</t>
  </si>
  <si>
    <t>External Reporting and Notification Obligations</t>
  </si>
  <si>
    <t>Identifies and fulfills external incident reporting and notification obligations across regulatory, legal, contractual, and stakeholder requirements within required timeframes.</t>
  </si>
  <si>
    <t>The organization shall identify and fulfill external incident reporting and notification requirements, including regulatory, legal, contractual, and stakeholder obligations, within required timeframes.</t>
  </si>
  <si>
    <t>Missing a mandated notification window brings regulatory fines and contractual penalties on top of the breach; late or wrong disclosure compounds legal and reputational damage.</t>
  </si>
  <si>
    <t>Maintain a register of applicable notification obligations with deadlines and recipients, and trigger the right notifications from incident classification. See Legal and Regulatory Coordination (IDR-14).</t>
  </si>
  <si>
    <t>No awareness of external notification obligations.</t>
  </si>
  <si>
    <t>Obligations considered reactively after an incident occurs.</t>
  </si>
  <si>
    <t>Some obligations are documented but deadlines are tracked informally.</t>
  </si>
  <si>
    <t>A maintained obligation register drives timely notifications keyed to incident type.</t>
  </si>
  <si>
    <t>Notification timeliness and completeness are tracked and the register is kept current with changing law.</t>
  </si>
  <si>
    <t>RS.CO-02, RS.CO-03, GV.OC-03 (Strong, asserted)</t>
  </si>
  <si>
    <t>IR-6 (Strong, asserted)</t>
  </si>
  <si>
    <t>A.5.5, A.5.31 (Partial, asserted)</t>
  </si>
  <si>
    <t>Notification obligation tracking; illustrative: breach-notification workflows, obligation registers, GRC platforms as a category. Category, not a product choice. Illustrative, not endorsements.</t>
  </si>
  <si>
    <t>IDR-11</t>
  </si>
  <si>
    <t>Threat Actor Attribution Support</t>
  </si>
  <si>
    <t>Incorporates intelligence analysis, behavior profiling, and forensic data to attribute incidents to known or suspected threat actors where feasible.</t>
  </si>
  <si>
    <t>The organization shall incorporate intelligence analysis, behavior profiling, and forensic data to assist in attributing incidents to known or suspected threat actors where feasible.</t>
  </si>
  <si>
    <t>Without attribution support, responders treat a targeted campaign as isolated noise, miss the actor's other footholds, and cannot anticipate the next move.</t>
  </si>
  <si>
    <t>Correlate forensic findings and observed tradecraft against threat intelligence and known actor profiles, and record confidence levels honestly. See Integration with Threat Intelligence (IDR-12).</t>
  </si>
  <si>
    <t>No attribution effort; incidents are treated in isolation.</t>
  </si>
  <si>
    <t>Occasional informal guesses about who was behind an incident.</t>
  </si>
  <si>
    <t>Attribution is attempted for major incidents without a consistent method.</t>
  </si>
  <si>
    <t>Forensic data and intelligence are analyzed against actor profiles with stated confidence.</t>
  </si>
  <si>
    <t>Attribution methods and accuracy are reviewed and refined against later ground truth.</t>
  </si>
  <si>
    <t>RS.AN-03, ID.RA-02 (Partial, asserted)</t>
  </si>
  <si>
    <t>IR-4, PM-16 (Weak, asserted)</t>
  </si>
  <si>
    <t>A.5.7 (Partial, asserted)</t>
  </si>
  <si>
    <t>Attribution and adversary-modeling frameworks; illustrative: MITRE ATT&amp;CK, the Diamond Model, open threat-sharing (MISP). Category, not a product choice. Illustrative, not endorsements.</t>
  </si>
  <si>
    <t>IDR-12</t>
  </si>
  <si>
    <t>Integration with Threat Intelligence</t>
  </si>
  <si>
    <t>Leverages threat intelligence to enrich incident data, contextualize attacks, and refine response strategies in real time.</t>
  </si>
  <si>
    <t>The organization shall leverage threat intelligence to enrich incident data, contextualize attacks, and refine response strategies in real time.</t>
  </si>
  <si>
    <t>Responders without intelligence context re-investigate known indicators from scratch, miss that an alert matches an active campaign, and respond too narrowly.</t>
  </si>
  <si>
    <t>Ingest curated threat intelligence feeds, enrich alerts and indicators automatically, and use actor and campaign context to shape response.</t>
  </si>
  <si>
    <t>No threat intelligence used in incident response.</t>
  </si>
  <si>
    <t>Analysts occasionally look up an indicator manually.</t>
  </si>
  <si>
    <t>Some feeds exist but enrichment is manual and inconsistent.</t>
  </si>
  <si>
    <t>Intelligence enriches alerts and indicators automatically and informs response.</t>
  </si>
  <si>
    <t>Feed value and enrichment coverage are measured and sources are curated on a cadence.</t>
  </si>
  <si>
    <t>ID.RA-02, RS.AN, DE.AE (Strong, asserted)</t>
  </si>
  <si>
    <t>PM-16, RA-3, SI-4 (Partial, asserted)</t>
  </si>
  <si>
    <t>A.5.7 (Strong, asserted)</t>
  </si>
  <si>
    <t>Threat intelligence platforms and feeds; illustrative: open TIP (MISP, OpenCTI), STIX/TAXII exchange standards. Category, not a product choice. Illustrative, not endorsements.</t>
  </si>
  <si>
    <t>IDR-13</t>
  </si>
  <si>
    <t>Interdepartmental Coordination</t>
  </si>
  <si>
    <t>Establishes coordination protocols between cybersecurity, legal, public affairs, human resources, and business units during incident response.</t>
  </si>
  <si>
    <t>The organization shall establish coordination protocols between cybersecurity, legal, public affairs, human resources, and business units during incident response activities.</t>
  </si>
  <si>
    <t>When functions respond in silos, public statements contradict legal posture, HR is blindsided on an insider case, and business impact decisions are made without the facts.</t>
  </si>
  <si>
    <t>Define a coordination model with named function leads, a decision structure, and information-sharing rules invoked at declared incidents.</t>
  </si>
  <si>
    <t>No cross-functional coordination; security acts alone.</t>
  </si>
  <si>
    <t>Other functions are pulled in ad hoc when someone thinks to call them.</t>
  </si>
  <si>
    <t>Coordination happens for major incidents but roles and timing vary.</t>
  </si>
  <si>
    <t>A defined coordination model with function leads and info-sharing rules is invoked on declaration.</t>
  </si>
  <si>
    <t>Coordination effectiveness is reviewed after incidents and the model is refined.</t>
  </si>
  <si>
    <t>RS.CO, GV.RR-02 (Partial, asserted)</t>
  </si>
  <si>
    <t>A.5.24 (Partial, asserted)</t>
  </si>
  <si>
    <t>Cross-functional coordination structures; illustrative: RACI matrices, incident bridge and war-room practices, secure collaboration channels. Category, not a product choice. Illustrative, not endorsements.</t>
  </si>
  <si>
    <t>IDR-14</t>
  </si>
  <si>
    <t>Legal and Regulatory Coordination</t>
  </si>
  <si>
    <t>Includes legal counsel in incident response to guide decisions on liability, privilege, disclosure, and potential prosecution.</t>
  </si>
  <si>
    <t>The organization shall include legal counsel in incident response procedures to guide decisions related to liability, privilege, disclosure, and potential prosecution.</t>
  </si>
  <si>
    <t>Without counsel, investigative work product loses privilege, disclosure timing creates liability, and evidence handling forecloses prosecution before anyone realizes the stakes.</t>
  </si>
  <si>
    <t>Engage legal counsel at incident declaration for higher-severity events, route sensitive analysis under privilege, and take disclosure decisions with legal input.</t>
  </si>
  <si>
    <t>Legal is not involved in incident response.</t>
  </si>
  <si>
    <t>Counsel is consulted only after decisions are already made.</t>
  </si>
  <si>
    <t>Legal is engaged on major incidents but timing and scope are inconsistent.</t>
  </si>
  <si>
    <t>Counsel is engaged at declaration for defined severities and guides privilege and disclosure.</t>
  </si>
  <si>
    <t>Legal involvement and its outcomes are reviewed and the engagement model is improved.</t>
  </si>
  <si>
    <t>RS.CO, GV.OC-03 (Partial, asserted)</t>
  </si>
  <si>
    <t>IR-4, IR-8 (Weak, asserted)</t>
  </si>
  <si>
    <t>Legal engagement and privilege handling; illustrative: legal-hold workflows, privilege-designation practices, outside-counsel retainer arrangements. Category, not a product choice. Illustrative, not endorsements.</t>
  </si>
  <si>
    <t>IDR-15</t>
  </si>
  <si>
    <t>Incident Escalation Criteria</t>
  </si>
  <si>
    <t>Defines criteria and thresholds for escalating incidents to executive leadership, incident response teams, or external entities based on severity and impact.</t>
  </si>
  <si>
    <t>The organization shall define criteria and thresholds for escalating incidents to executive leadership, incident response teams, or external entities based on severity and impact.</t>
  </si>
  <si>
    <t>Without clear escalation triggers, major incidents sit at the analyst level too long while minor ones needlessly wake executives; either way trust and response speed erode.</t>
  </si>
  <si>
    <t>Set explicit escalation thresholds tied to severity and impact, name who is notified at each tier, and bind them to the incident classification scheme. See Incident Categorization and Classification (IDR-02).</t>
  </si>
  <si>
    <t>No escalation criteria; escalation depends on individual judgment.</t>
  </si>
  <si>
    <t>Escalation happens informally when someone senses it is bad enough.</t>
  </si>
  <si>
    <t>Thresholds exist for some tiers but are applied inconsistently.</t>
  </si>
  <si>
    <t>Explicit severity-based thresholds define who is escalated to and when.</t>
  </si>
  <si>
    <t>Escalation timeliness and appropriateness are measured and thresholds are tuned.</t>
  </si>
  <si>
    <t>RS.MA-03, RS.CO (Partial, asserted)</t>
  </si>
  <si>
    <t>IR-4, IR-6, IR-8 (Partial, asserted)</t>
  </si>
  <si>
    <t>A.5.25, A.5.26 (Partial, asserted)</t>
  </si>
  <si>
    <t>Escalation policy and paging; illustrative: on-call paging schedules, severity escalation matrices, runbook escalation trees. Category, not a product choice. Illustrative, not endorsements.</t>
  </si>
  <si>
    <t>IDR-16</t>
  </si>
  <si>
    <t>Post-Incident Analysis and Lessons Learned</t>
  </si>
  <si>
    <t>Conducts structured post-incident reviews to identify root causes, evaluate response effectiveness, and document improvement opportunities.</t>
  </si>
  <si>
    <t>The organization shall conduct structured post-incident reviews to identify root causes, evaluate response effectiveness, and document opportunities for improvement.</t>
  </si>
  <si>
    <t>Skipping post-incident review means the same root cause recurs and the same response mistakes repeat; the organization pays for the lesson without learning it.</t>
  </si>
  <si>
    <t>Run a blameless review after significant incidents, establish root cause, assess response performance, and capture actionable improvements with owners. See Continuous Improvement Program (IDR-19).</t>
  </si>
  <si>
    <t>No post-incident review; incidents close and are forgotten.</t>
  </si>
  <si>
    <t>Occasional informal debriefs with no record or follow-through.</t>
  </si>
  <si>
    <t>Reviews happen for major incidents without consistent structure.</t>
  </si>
  <si>
    <t>Structured, blameless reviews establish root cause and produce owned improvements.</t>
  </si>
  <si>
    <t>Review quality and action closure are tracked and recurring root causes are trended.</t>
  </si>
  <si>
    <t>ID.IM-01, ID.IM-02 (Strong, asserted)</t>
  </si>
  <si>
    <t>A.5.27 (Strong, asserted)</t>
  </si>
  <si>
    <t>Post-incident review and root-cause methods; illustrative: blameless postmortem templates, 5 Whys, cause-and-effect (fishbone) analysis. Category, not a product choice. Illustrative, not endorsements.</t>
  </si>
  <si>
    <t>IDR-17</t>
  </si>
  <si>
    <t>Remediation and Recovery</t>
  </si>
  <si>
    <t>Implements remediation plans to eliminate vulnerabilities exploited during an incident and validates recovery before full system restoration.</t>
  </si>
  <si>
    <t>The organization shall implement remediation plans to eliminate vulnerabilities exploited during an incident and validate recovery before full system restoration.</t>
  </si>
  <si>
    <t>Restoring service without remediation reopens the same door; the attacker who was evicted walks back in through the unpatched flaw, and the incident reignites days later.</t>
  </si>
  <si>
    <t>Fix the exploited vulnerability and remove attacker persistence before restoring, then validate integrity and monitoring on recovered systems. See Remediation dependencies in Threat and Vulnerability Management.</t>
  </si>
  <si>
    <t>Systems are restored without addressing how they were compromised.</t>
  </si>
  <si>
    <t>Remediation is partial and recovery is declared by feel.</t>
  </si>
  <si>
    <t>Exploited flaws are usually fixed but recovery validation is inconsistent.</t>
  </si>
  <si>
    <t>Remediation removes root cause and persistence, and recovery is validated before restore.</t>
  </si>
  <si>
    <t>Remediation completeness and reinfection rates are measured and the process is improved.</t>
  </si>
  <si>
    <t>RC.RP, RS.MI (Strong, asserted)</t>
  </si>
  <si>
    <t>IR-4, CP-10, SI-2 (Strong, asserted)</t>
  </si>
  <si>
    <t>A.5.26, A.8.8 (Partial, asserted)</t>
  </si>
  <si>
    <t>CIS 7, CIS 17 (Partial, asserted)</t>
  </si>
  <si>
    <t>Remediation and recovery validation; illustrative: patch and configuration management, backup restore verification, vulnerability scanning (OpenVAS). Category, not a product choice. Illustrative, not endorsements.</t>
  </si>
  <si>
    <t>IDR-18</t>
  </si>
  <si>
    <t>Incident Metrics and Reporting</t>
  </si>
  <si>
    <t>Tracks and reports key performance indicators and metrics for incident detection, response time, recovery duration, and recurrence rates.</t>
  </si>
  <si>
    <t>The organization shall track and report key performance indicators (KPIs) and metrics related to incident detection, response time, recovery duration, and recurrence rates.</t>
  </si>
  <si>
    <t>Without metrics, leadership cannot tell whether the program is improving or degrading; investment decisions are made blind and slow detection goes unnoticed until a breach exposes it.</t>
  </si>
  <si>
    <t>Define and instrument metrics such as mean time to detect, respond, and recover, plus recurrence, and report them to leadership on a regular cadence.</t>
  </si>
  <si>
    <t>No incident metrics are captured.</t>
  </si>
  <si>
    <t>A few numbers are pulled manually when someone asks.</t>
  </si>
  <si>
    <t>Some metrics are tracked but definitions and cadence vary.</t>
  </si>
  <si>
    <t>Defined KPIs for detection, response, recovery, and recurrence are reported on a set cadence.</t>
  </si>
  <si>
    <t>Metric trends drive decisions and the metric set itself is reviewed for relevance.</t>
  </si>
  <si>
    <t>ID.IM-01, GV.OV-03 (Partial, asserted)</t>
  </si>
  <si>
    <t>IR-4, PM-6, CA-7 (Partial, asserted)</t>
  </si>
  <si>
    <t>Incident metrics and reporting; illustrative: SIEM and case-system dashboards, MTTD/MTTR tracking, KPI reporting templates. Category, not a product choice. Illustrative, not endorsements.</t>
  </si>
  <si>
    <t>IDR-19</t>
  </si>
  <si>
    <t>Continuous Improvement Program</t>
  </si>
  <si>
    <t>Maintains a continuous improvement process for incident response that incorporates lessons learned, control gaps, and changes in the threat landscape.</t>
  </si>
  <si>
    <t>The organization shall maintain a continuous improvement process for incident response by incorporating lessons learned, control gaps, and changes in the threat landscape.</t>
  </si>
  <si>
    <t>A response program that does not evolve decays against a changing adversary; controls that worked last year quietly stop working and the gap surfaces only in the next breach.</t>
  </si>
  <si>
    <t>Feed lessons learned, identified gaps, and threat-landscape shifts into a governed backlog of response improvements with owners and review. See Post-Incident Analysis and Lessons Learned (IDR-16).</t>
  </si>
  <si>
    <t>No improvement process; the program is static.</t>
  </si>
  <si>
    <t>Improvements happen sporadically after painful incidents.</t>
  </si>
  <si>
    <t>Lessons are collected but not consistently acted on.</t>
  </si>
  <si>
    <t>A governed process turns lessons, gaps, and threat changes into owned improvements.</t>
  </si>
  <si>
    <t>Improvement throughput and impact are measured and the process is itself refined.</t>
  </si>
  <si>
    <t>ID.IM, GV.OV (Strong, asserted)</t>
  </si>
  <si>
    <t>IR-4, IR-8, CA-7 (Partial, asserted)</t>
  </si>
  <si>
    <t>Cl.10.2, A.5.27 (Strong, asserted)</t>
  </si>
  <si>
    <t>Continuous improvement governance; illustrative: PDCA cycle, lessons-learned registers, scheduled program reviews. Category, not a product choice. Illustrative, not endorsements.</t>
  </si>
  <si>
    <t>IDR-20</t>
  </si>
  <si>
    <t>Tabletop Exercises and Simulations</t>
  </si>
  <si>
    <t>Conducts periodic tabletop exercises and real-world simulations with relevant personnel to validate incident response capability and readiness.</t>
  </si>
  <si>
    <t>The organization shall conduct periodic tabletop exercises and real-world simulations involving relevant personnel to validate the effectiveness of incident response capabilities and readiness.</t>
  </si>
  <si>
    <t>A plan never exercised fails on first contact; roles are unclear, tools are unfamiliar, and gaps that a tabletop would have exposed become live failures during a real breach.</t>
  </si>
  <si>
    <t>Run scheduled tabletop exercises and technical simulations with realistic scenarios, include cross-functional participants, and capture findings as improvements. See Incident Response Plan (IDR-07).</t>
  </si>
  <si>
    <t>No exercises; the plan has never been tested.</t>
  </si>
  <si>
    <t>A one-off exercise happened once with no follow-up.</t>
  </si>
  <si>
    <t>Exercises occur irregularly with limited participation.</t>
  </si>
  <si>
    <t>Scheduled tabletops and simulations exercise realistic scenarios with the right participants.</t>
  </si>
  <si>
    <t>Exercise findings are tracked to closure and scenarios evolve with the threat landscape.</t>
  </si>
  <si>
    <t>IR-3 (Strong, asserted)</t>
  </si>
  <si>
    <t>Exercise design and facilitation; illustrative: CISA tabletop exercise packages, scenario injects, red and blue team simulations. Category, not a product choice. Illustrative, not endorsements.</t>
  </si>
  <si>
    <t>IDR-21</t>
  </si>
  <si>
    <t>Supply Chain Incident Coordination</t>
  </si>
  <si>
    <t>Defines procedures for identifying and coordinating responses to incidents affecting or originating from third-party suppliers and service providers.</t>
  </si>
  <si>
    <t>The organization shall define procedures for identifying and coordinating responses to incidents affecting or originating from third-party suppliers and service providers.</t>
  </si>
  <si>
    <t>A supplier breach becomes the organization's breach with none of the visibility; without coordination procedures, notification is late, scope is unknown, and shared-environment exposure goes unmanaged.</t>
  </si>
  <si>
    <t>Set notification and coordination expectations with suppliers in contract, maintain contacts and escalation paths, and treat supplier incidents in the response process. See supplier obligations in Supply Chain / Third-Party Risk.</t>
  </si>
  <si>
    <t>No handling of supplier-originated incidents.</t>
  </si>
  <si>
    <t>Supplier incidents are handled reactively with no defined path.</t>
  </si>
  <si>
    <t>Some suppliers have notification terms but coordination is inconsistent.</t>
  </si>
  <si>
    <t>Defined procedures and contractual expectations govern supplier incident coordination.</t>
  </si>
  <si>
    <t>Supplier incident handling and notification timeliness are reviewed and improved.</t>
  </si>
  <si>
    <t>GV.SC-08, RS.CO (Partial, asserted)</t>
  </si>
  <si>
    <t>IR-6, SR-6, SA-9 (Partial, asserted)</t>
  </si>
  <si>
    <t>A.5.19, A.5.22, A.5.5 (Partial, asserted)</t>
  </si>
  <si>
    <t>Third-party incident coordination; illustrative: contractual notification SLAs, supplier contact and escalation registers, third-party risk management platforms as a category. Category, not a product choice. Illustrative, not endorsements.</t>
  </si>
  <si>
    <t>IDR-22</t>
  </si>
  <si>
    <t>Insider Threat Incident Response</t>
  </si>
  <si>
    <t>Maintains dedicated procedures for detecting and responding to insider threats, including intentional and unintentional acts by trusted individuals.</t>
  </si>
  <si>
    <t>The organization shall maintain dedicated procedures for detecting and responding to insider threats, including intentional and unintentional acts by trusted individuals.</t>
  </si>
  <si>
    <t>Insiders operate inside trust boundaries perimeter defenses assume are safe; without dedicated detection and a careful response path, malicious or negligent insiders cause large losses before anyone looks inward.</t>
  </si>
  <si>
    <t>Monitor for insider-risk indicators with appropriate privacy safeguards, and run insider cases through a distinct path coordinated with HR and legal. See Interdepartmental Coordination (IDR-13).</t>
  </si>
  <si>
    <t>No insider threat detection or response capability.</t>
  </si>
  <si>
    <t>Insider concerns handled reactively and inconsistently.</t>
  </si>
  <si>
    <t>Some monitoring exists but insider response lacks a defined, coordinated path.</t>
  </si>
  <si>
    <t>Dedicated detection and a defined response path coordinated with HR and legal are in place.</t>
  </si>
  <si>
    <t>Insider-risk indicators and case outcomes are reviewed and the program is tuned with privacy safeguards.</t>
  </si>
  <si>
    <t>DE.CM-03, PR.AA (Partial, asserted)</t>
  </si>
  <si>
    <t>PM-12, AU-6, IR-4 (Strong, asserted)</t>
  </si>
  <si>
    <t>A.8.16, A.6.4 (Partial, asserted)</t>
  </si>
  <si>
    <t>CIS 8, CIS 6 (Weak, asserted)</t>
  </si>
  <si>
    <t>Insider risk monitoring; illustrative: user and entity behavior analytics via SIEM, data loss prevention as a category, audit log correlation. Category, not a product choice. Illustrative, not endorsements.</t>
  </si>
  <si>
    <t>IDR-23</t>
  </si>
  <si>
    <t>Communication During Incidents</t>
  </si>
  <si>
    <t>Defines secure communication protocols for use during active incidents to prevent further compromise and ensure reliable coordination.</t>
  </si>
  <si>
    <t>The organization shall define secure communication protocols to be used during active incidents to prevent further compromise and ensure reliable coordination.</t>
  </si>
  <si>
    <t>If responders coordinate over the same channels the attacker has compromised, the adversary reads the response plan in real time and adapts; the investigation is blown before containment.</t>
  </si>
  <si>
    <t>Establish out-of-band, encrypted communication channels for incident coordination that do not depend on potentially compromised systems, and pre-provision access. See Communication During Incidents dependencies in IDR-13.</t>
  </si>
  <si>
    <t>Incident coordination uses normal channels with no security consideration.</t>
  </si>
  <si>
    <t>Out-of-band comms are improvised during an incident if remembered.</t>
  </si>
  <si>
    <t>Secure channels exist but are not pre-provisioned or consistently used.</t>
  </si>
  <si>
    <t>Out-of-band, encrypted incident channels are defined and pre-provisioned for responders.</t>
  </si>
  <si>
    <t>Channel readiness is tested and comms security is reviewed after incidents and improved.</t>
  </si>
  <si>
    <t>RS.CO-02, RS.CO-03 (Strong, asserted)</t>
  </si>
  <si>
    <t>IR-4, IR-8, SC-8 (Partial, asserted)</t>
  </si>
  <si>
    <t>A.5.24, A.5.14 (Partial, asserted)</t>
  </si>
  <si>
    <t>Out-of-band secure communications; illustrative: end-to-end encrypted messaging (Signal), dedicated out-of-band bridges, pre-provisioned incident channels. Category, not a product choice. Illustrative, not endorsements.</t>
  </si>
  <si>
    <t>Threat Intelligence &amp; Threat Hunting (TIH)</t>
  </si>
  <si>
    <t>TIH-01</t>
  </si>
  <si>
    <t>Threat Intelligence Program Development</t>
  </si>
  <si>
    <t>Establishes and maintains a threat intelligence program with defined strategy, objectives, resourcing, and use cases for how intelligence is consumed.</t>
  </si>
  <si>
    <t>The organization shall establish and maintain a threat intelligence program that includes strategy, objectives, resourcing, and defined use cases for intelligence integration.</t>
  </si>
  <si>
    <t>Without a program, intelligence is collected ad hoc and never tied to decisions; the organization pays for feeds nobody actions while threats relevant to its business go unwatched.</t>
  </si>
  <si>
    <t>Charter the program with a named owner, budget, and objectives, and document specific use cases showing how intelligence feeds detection, response, and risk decisions.</t>
  </si>
  <si>
    <t>No threat intelligence program or ownership.</t>
  </si>
  <si>
    <t>Someone reads feeds and forwards items occasionally.</t>
  </si>
  <si>
    <t>Intelligence work happens but lacks documented strategy or use cases.</t>
  </si>
  <si>
    <t>A chartered program with objectives, resourcing, and defined use cases is in place.</t>
  </si>
  <si>
    <t>Program value is measured against objectives and the charter is reviewed and improved on a cadence.</t>
  </si>
  <si>
    <t>ID.RA-02, GV.RM-01 (Partial, asserted)</t>
  </si>
  <si>
    <t>PM-16, RA-10 (Strong, asserted)</t>
  </si>
  <si>
    <t>Threat intelligence platform and program tooling; illustrative: MISP, OpenCTI, STIX/TAXII feed management. Category, not a product choice. Illustrative, not endorsements.</t>
  </si>
  <si>
    <t>TIH-02</t>
  </si>
  <si>
    <t>Intelligence Requirements Definition</t>
  </si>
  <si>
    <t>Defines Priority Intelligence Requirements aligned to business risks, critical assets, and threat actor profiles to steer collection and analysis.</t>
  </si>
  <si>
    <t>The organization shall define Priority Intelligence Requirements (PIRs) that align with business risks, critical assets, and threat actor profiles to guide intelligence collection and analysis efforts.</t>
  </si>
  <si>
    <t>Without stated requirements, collection is driven by feed volume rather than relevance; analysts chase noise while the questions leadership actually needs answered go unaddressed.</t>
  </si>
  <si>
    <t>Work with risk owners to write PIRs tied to crown-jewel assets and likely adversaries, and use them to prioritize collection, tasking, and analytic output.</t>
  </si>
  <si>
    <t>No intelligence requirements are defined.</t>
  </si>
  <si>
    <t>Requirements are implicit in whatever analysts happen to look at.</t>
  </si>
  <si>
    <t>Some requirements exist but are not tied to business risk or reviewed.</t>
  </si>
  <si>
    <t>Documented PIRs align to critical assets and threat actors and drive collection.</t>
  </si>
  <si>
    <t>PIRs are reviewed against changing risk and their coverage is measured and improved.</t>
  </si>
  <si>
    <t>PM-16, RA-3 (Partial, asserted)</t>
  </si>
  <si>
    <t>Requirements and intelligence-tasking tooling; illustrative: PIR templates, structured collection plans, threat intelligence platforms (e.g., OpenCTI). Category, not a product choice. Illustrative, not endorsements.</t>
  </si>
  <si>
    <t>TIH-03</t>
  </si>
  <si>
    <t>Threat Intelligence Collection Sources</t>
  </si>
  <si>
    <t>Acquires threat intelligence from diverse sources, including commercial, open-source, government, ISAC/ISAO partnerships, and internal telemetry.</t>
  </si>
  <si>
    <t>The organization shall acquire threat intelligence from diverse sources, including commercial, open-source, government, ISAC/ISAO partnerships, and internal telemetry.</t>
  </si>
  <si>
    <t>A single source or feed leaves blind spots; the organization sees only what one provider sees and misses sector-specific or internally observed threats.</t>
  </si>
  <si>
    <t>Combine commercial feeds, open-source intelligence, government advisories, ISAC/ISAO membership, and internal telemetry, and normalize them into a common pipeline.</t>
  </si>
  <si>
    <t>Intelligence comes from at most one incidental source.</t>
  </si>
  <si>
    <t>A few feeds are watched informally by individuals.</t>
  </si>
  <si>
    <t>Multiple sources are used but coverage is inconsistent and unmanaged.</t>
  </si>
  <si>
    <t>Diverse sources across commercial, OSINT, government, sharing bodies, and internal telemetry are integrated.</t>
  </si>
  <si>
    <t>Source coverage and yield are measured and the source mix is tuned on a cadence.</t>
  </si>
  <si>
    <t>ID.RA-02, ID.RA-03 (Strong, asserted)</t>
  </si>
  <si>
    <t>PM-16, SI-5, RA-10 (Strong, asserted)</t>
  </si>
  <si>
    <t>A.5.7, A.5.6 (Strong, asserted)</t>
  </si>
  <si>
    <t>Feed aggregation and sharing tooling; illustrative: STIX/TAXII feeds, MISP communities, ISAC/ISAO memberships. Category, not a product choice. Illustrative, not endorsements.</t>
  </si>
  <si>
    <t>TIH-04</t>
  </si>
  <si>
    <t>Threat Intelligence Validation and Vetting</t>
  </si>
  <si>
    <t>Validates, scores, and deconflicts threat intelligence to assess credibility, relevance, and accuracy before it is disseminated or used.</t>
  </si>
  <si>
    <t>The organization shall implement processes for validating, scoring, and deconflicting threat intelligence to assess credibility, relevance, and accuracy prior to dissemination or use.</t>
  </si>
  <si>
    <t>Unvetted intelligence drives wasted response and bad blocks; false or stale indicators create alert fatigue and can be weaponized to misdirect defenders.</t>
  </si>
  <si>
    <t>Apply source and information confidence scoring, corroborate across sources, deconflict duplicates and contradictions, and record the basis for each judgment.</t>
  </si>
  <si>
    <t>Intelligence is used as received with no validation.</t>
  </si>
  <si>
    <t>Analysts sanity-check items informally when they have time.</t>
  </si>
  <si>
    <t>Some scoring or vetting occurs without consistent criteria.</t>
  </si>
  <si>
    <t>A defined validation, scoring, and deconfliction process runs before use.</t>
  </si>
  <si>
    <t>Validation accuracy is tracked and criteria are refined against outcomes.</t>
  </si>
  <si>
    <t>ID.RA-02 (Weak, asserted)</t>
  </si>
  <si>
    <t>PM-16, RA-3 (Weak, asserted)</t>
  </si>
  <si>
    <t>Confidence-scoring and deconfliction tooling; illustrative: Admiralty/NATO source-reliability scales, threat intelligence platform scoring, cross-source correlation. Category, not a product choice. Illustrative, not endorsements.</t>
  </si>
  <si>
    <t>TIH-05</t>
  </si>
  <si>
    <t>Threat Intelligence Enrichment</t>
  </si>
  <si>
    <t>Enriches raw intelligence with internal context, behavioral analytics, and historical event data to make it actionable and reduce false positives.</t>
  </si>
  <si>
    <t>The organization shall enrich raw intelligence with internal context, behavioral analytics, and historical event data to improve actionability and reduce false positives.</t>
  </si>
  <si>
    <t>Raw indicators without context produce noise; defenders cannot tell whether an item is relevant to their environment, so they either over-block or ignore it.</t>
  </si>
  <si>
    <t>Automatically enrich indicators with asset, identity, geolocation, and prior-sighting context, and correlate against internal telemetry before publishing.</t>
  </si>
  <si>
    <t>Intelligence is passed on without enrichment.</t>
  </si>
  <si>
    <t>Analysts add context by hand for a few high-interest items.</t>
  </si>
  <si>
    <t>Enrichment happens for some feeds but is inconsistent.</t>
  </si>
  <si>
    <t>Automated enrichment with internal context and history is standard.</t>
  </si>
  <si>
    <t>Enrichment quality and false-positive reduction are measured and improved.</t>
  </si>
  <si>
    <t>ID.RA-02, DE.AE-02 (Partial, asserted)</t>
  </si>
  <si>
    <t>RA-3, SI-4 (Weak, asserted)</t>
  </si>
  <si>
    <t>A.5.7, A.8.16 (Weak, asserted)</t>
  </si>
  <si>
    <t>Enrichment and correlation tooling; illustrative: threat intelligence platforms (e.g., MISP, OpenCTI), SOAR enrichment playbooks. Category, not a product choice. Illustrative, not endorsements.</t>
  </si>
  <si>
    <t>TIH-06</t>
  </si>
  <si>
    <t>Tactical, Operational, and Strategic Intelligence Segmentation</t>
  </si>
  <si>
    <t>Distinguishes tactical, operational, and strategic intelligence products and delivers each audience the level of abstraction it needs.</t>
  </si>
  <si>
    <t>The organization shall distinguish between tactical, operational, and strategic intelligence products and ensure appropriate audiences receive intelligence at the relevant level of abstraction.</t>
  </si>
  <si>
    <t>Mismatched products waste both ends; executives drown in indicator lists while analysts get vague narrative with no actionable detail, so intelligence changes no decision.</t>
  </si>
  <si>
    <t>Define distinct product formats and cadences for tactical, operational, and strategic consumers, and route each to its intended audience.</t>
  </si>
  <si>
    <t>All intelligence is delivered in one undifferentiated form.</t>
  </si>
  <si>
    <t>Analysts occasionally tailor a report for a specific reader.</t>
  </si>
  <si>
    <t>Some segmentation exists but products and audiences are not clearly defined.</t>
  </si>
  <si>
    <t>Tactical, operational, and strategic products are defined and routed to the right audiences.</t>
  </si>
  <si>
    <t>Product fit and audience uptake are reviewed and the product set is refined.</t>
  </si>
  <si>
    <t>PM-16 (Weak, asserted)</t>
  </si>
  <si>
    <t>A.5.7 (Weak, asserted)</t>
  </si>
  <si>
    <t>Intelligence product and reporting tooling; illustrative: tiered report templates, threat intelligence platform reporting modules, dashboarding tools. Category, not a product choice. Illustrative, not endorsements.</t>
  </si>
  <si>
    <t>TIH-07</t>
  </si>
  <si>
    <t>Threat Intelligence Sharing Agreements</t>
  </si>
  <si>
    <t>Enters formal agreements or memberships with trusted partners, vendors, or coalitions for reciprocal threat intelligence sharing.</t>
  </si>
  <si>
    <t>The organization shall enter into formal agreements or memberships with trusted external partners, vendors, or industry coalitions for reciprocal sharing of threat intelligence.</t>
  </si>
  <si>
    <t>Without sharing relationships the organization learns of sector threats late or not at all, and cannot warn or be warned by peers facing the same adversaries.</t>
  </si>
  <si>
    <t>Join relevant ISACs/ISAOs and establish NDAs or sharing agreements with clear handling terms, then participate reciprocally rather than only consuming.</t>
  </si>
  <si>
    <t>No external sharing relationships exist.</t>
  </si>
  <si>
    <t>Informal peer contacts are used sporadically.</t>
  </si>
  <si>
    <t>Some memberships or agreements exist but participation is passive.</t>
  </si>
  <si>
    <t>Formal sharing agreements and memberships with defined handling terms are active.</t>
  </si>
  <si>
    <t>Sharing relationships are reviewed for value and contribution is measured and improved.</t>
  </si>
  <si>
    <t>ID.RA-02, GV.SC-07 (Partial, asserted)</t>
  </si>
  <si>
    <t>PM-15, AC-21 (Strong, asserted)</t>
  </si>
  <si>
    <t>A.5.6 (Strong, asserted)</t>
  </si>
  <si>
    <t>Trusted-sharing frameworks and tooling; illustrative: ISAC/ISAO memberships, Traffic Light Protocol handling, STIX/TAXII exchange. Category, not a product choice. Illustrative, not endorsements.</t>
  </si>
  <si>
    <t>TIH-08</t>
  </si>
  <si>
    <t>Adversary Emulation Profiles</t>
  </si>
  <si>
    <t>Maintains adversary emulation profiles built from known threat actor TTPs to support scenario-based assessments, simulations, and red team activity.</t>
  </si>
  <si>
    <t>The organization shall maintain adversary emulation profiles based on known threat actor TTPs to support scenario-based assessments, simulations, and red team activities.</t>
  </si>
  <si>
    <t>Testing without realistic adversary behavior validates defenses against threats that do not exist while leaving the actual attacker playbook untried.</t>
  </si>
  <si>
    <t>Build emulation plans from mapped adversary TTPs, keep them current with intelligence, and use them to drive red team and purple team exercises.</t>
  </si>
  <si>
    <t>No adversary emulation profiles exist.</t>
  </si>
  <si>
    <t>Occasional tests loosely reference a real actor.</t>
  </si>
  <si>
    <t>Some profiles exist but are outdated or narrowly used.</t>
  </si>
  <si>
    <t>Maintained emulation profiles tied to current TTPs drive scenario testing.</t>
  </si>
  <si>
    <t>Profiles are refreshed against emerging intelligence and their exercise value is measured.</t>
  </si>
  <si>
    <t>ID.RA-02, ID.IM-02 (Partial, asserted)</t>
  </si>
  <si>
    <t>CA-8, RA-10, CA-2 (Partial, asserted)</t>
  </si>
  <si>
    <t>A.5.7, A.8.29 (Partial, asserted)</t>
  </si>
  <si>
    <t>CIS 18 (Partial, asserted)</t>
  </si>
  <si>
    <t>Adversary emulation tooling; illustrative: MITRE ATT&amp;CK mapping, MITRE CALDERA, Atomic Red Team. Category, not a product choice. Illustrative, not endorsements.</t>
  </si>
  <si>
    <t>TIH-09</t>
  </si>
  <si>
    <t>Threat Modeling Integration</t>
  </si>
  <si>
    <t>Integrates threat intelligence into threat modeling for new systems, applications, and business processes to anticipate relevant threats.</t>
  </si>
  <si>
    <t>The organization shall integrate threat intelligence into threat modeling exercises for new systems, applications, or business processes to anticipate and mitigate relevant threats.</t>
  </si>
  <si>
    <t>Threat models built without current intelligence assume generic threats and miss the specific TTPs adversaries are actively using against the organization's stack.</t>
  </si>
  <si>
    <t>Feed actor and TTP intelligence into structured threat modeling during design, and prioritize mitigations against the threats intelligence shows are real. See Application and Software Security controls.</t>
  </si>
  <si>
    <t>Threat modeling does not use threat intelligence, or is not performed.</t>
  </si>
  <si>
    <t>Intelligence is referenced informally in occasional design reviews.</t>
  </si>
  <si>
    <t>Some threat models incorporate intelligence inconsistently.</t>
  </si>
  <si>
    <t>Threat modeling for new systems routinely integrates current intelligence.</t>
  </si>
  <si>
    <t>Intelligence-informed threat models are validated against incidents and improved.</t>
  </si>
  <si>
    <t>ID.RA-02, ID.RA-04 (Partial, asserted)</t>
  </si>
  <si>
    <t>SA-11, SA-8, SA-15 (Strong, asserted)</t>
  </si>
  <si>
    <t>A.8.25, A.8.27 (Partial, asserted)</t>
  </si>
  <si>
    <t>Threat modeling tooling; illustrative: STRIDE and PASTA methods, OWASP Threat Dragon, MITRE ATT&amp;CK-informed modeling. Category, not a product choice. Illustrative, not endorsements.</t>
  </si>
  <si>
    <t>TIH-10</t>
  </si>
  <si>
    <t>Fusion of Internal and External Intelligence</t>
  </si>
  <si>
    <t>Correlates external threat intelligence with internal telemetry, incident records, and environmental observations to derive organization-specific threat visibility.</t>
  </si>
  <si>
    <t>The organization shall correlate external threat intelligence with internal telemetry, incident records, and environmental observations to derive organization-specific threat visibility.</t>
  </si>
  <si>
    <t>External intelligence in isolation does not reveal whether an actor is already present; without fusion the organization cannot tell interesting from urgent.</t>
  </si>
  <si>
    <t>Match external indicators and TTPs against logs, prior incidents, and asset context to surface confirmed and suspected activity in the environment.</t>
  </si>
  <si>
    <t>External and internal data are never correlated.</t>
  </si>
  <si>
    <t>Analysts occasionally check an indicator against internal logs by hand.</t>
  </si>
  <si>
    <t>Some fusion occurs but is manual and inconsistent.</t>
  </si>
  <si>
    <t>External intelligence is routinely fused with internal telemetry and incident history.</t>
  </si>
  <si>
    <t>Fusion coverage and detection yield are measured and continuously improved.</t>
  </si>
  <si>
    <t>DE.AE-02, DE.CM-01, ID.RA-02 (Partial, asserted)</t>
  </si>
  <si>
    <t>SI-4, AU-6, IR-4, PM-16 (Partial, asserted)</t>
  </si>
  <si>
    <t>A.5.7, A.8.16 (Partial, asserted)</t>
  </si>
  <si>
    <t>Correlation and analytics tooling; illustrative: SIEM correlation, threat intelligence platforms (e.g., OpenCTI), open detection rule sets (e.g., Sigma). Category, not a product choice. Illustrative, not endorsements.</t>
  </si>
  <si>
    <t>TIH-11</t>
  </si>
  <si>
    <t>Threat Hunting Program Framework</t>
  </si>
  <si>
    <t>Defines and runs a structured threat hunting program with dedicated personnel, tools, hypothesis-driven methods, and success metrics.</t>
  </si>
  <si>
    <t>The organization shall define and implement a structured threat hunting program that includes dedicated personnel, tools, hypotheses-driven methods, and metrics for success.</t>
  </si>
  <si>
    <t>Without a hunting program, dwell time is bounded only by what automated detection happens to catch; adversaries operating below alert thresholds persist undiscovered.</t>
  </si>
  <si>
    <t>Stand up a hunting function with trained hunters, query access to telemetry, a hypothesis-driven methodology, and defined metrics for coverage and findings.</t>
  </si>
  <si>
    <t>No threat hunting is performed.</t>
  </si>
  <si>
    <t>An analyst pokes around after an alert now and then.</t>
  </si>
  <si>
    <t>Hunts happen occasionally without structure or metrics.</t>
  </si>
  <si>
    <t>A structured, hypothesis-driven hunting program with dedicated resources and metrics runs.</t>
  </si>
  <si>
    <t>Hunt program performance is measured against metrics and the methodology is improved.</t>
  </si>
  <si>
    <t>RA-10 (Strong, asserted)</t>
  </si>
  <si>
    <t>Threat hunting platforms and analytics; illustrative: EDR hunt query interfaces, SIEM and data-lake query, open frameworks (e.g., MITRE ATT&amp;CK, PEAK). Category, not a product choice. Illustrative, not endorsements.</t>
  </si>
  <si>
    <t>TIH-12</t>
  </si>
  <si>
    <t>Threat Hunting Hypothesis Development</t>
  </si>
  <si>
    <t>Establishes procedures for developing hunting hypotheses from threat intelligence, anomalies, kill chain gaps, or newly observed TTPs.</t>
  </si>
  <si>
    <t>The organization shall establish procedures for developing hunting hypotheses based on threat intelligence, anomalies, kill chain gaps, or newly observed TTPs.</t>
  </si>
  <si>
    <t>Hunts without disciplined hypotheses become aimless log-browsing that finds nothing reproducible and cannot show what was or was not examined.</t>
  </si>
  <si>
    <t>Generate hypotheses from intelligence, detection gaps, and anomalies, state each as a testable proposition mapped to data sources and TTPs, and prioritize them.</t>
  </si>
  <si>
    <t>Hunts have no defined hypothesis basis.</t>
  </si>
  <si>
    <t>Hunters follow hunches without documenting them.</t>
  </si>
  <si>
    <t>Some hypotheses are written but not sourced or prioritized consistently.</t>
  </si>
  <si>
    <t>Hypotheses are systematically derived from intelligence and gaps and documented.</t>
  </si>
  <si>
    <t>Hypothesis productivity is tracked and generation is refined against results.</t>
  </si>
  <si>
    <t>DE.AE-02 (Weak, asserted)</t>
  </si>
  <si>
    <t>RA-10 (Partial, asserted)</t>
  </si>
  <si>
    <t>Hypothesis development and mapping tooling; illustrative: MITRE ATT&amp;CK coverage mapping, kill-chain analysis, hunt hypothesis backlogs. Category, not a product choice. Illustrative, not endorsements.</t>
  </si>
  <si>
    <t>TIH-13</t>
  </si>
  <si>
    <t>Threat Hunting Toolset and Infrastructure</t>
  </si>
  <si>
    <t>Provisions and maintains infrastructure and tooling able to query large-scale data sets, endpoint telemetry, and network traffic for hunting.</t>
  </si>
  <si>
    <t>The organization shall provision and maintain infrastructure and toolsets capable of querying large-scale data sets, endpoint telemetry, and network traffic for hunting operations.</t>
  </si>
  <si>
    <t>Hunters cannot find what they cannot query; missing telemetry, short retention, or slow queries make entire attack techniques invisible regardless of skill.</t>
  </si>
  <si>
    <t>Provide broad endpoint and network telemetry, adequate retention, and performant query at scale, and keep coverage aligned to the techniques hunters need to test.</t>
  </si>
  <si>
    <t>No dedicated hunting data access or tooling.</t>
  </si>
  <si>
    <t>Hunters use whatever logs happen to be available.</t>
  </si>
  <si>
    <t>Some telemetry and query capability exist with gaps in coverage or retention.</t>
  </si>
  <si>
    <t>Provisioned infrastructure gives scaled query over endpoint and network telemetry.</t>
  </si>
  <si>
    <t>Telemetry coverage and query performance are measured against needs and improved.</t>
  </si>
  <si>
    <t>DE.CM-01, DE.CM-03 (Partial, asserted)</t>
  </si>
  <si>
    <t>RA-10, SI-4, AU-6 (Partial, asserted)</t>
  </si>
  <si>
    <t>A.8.15, A.8.16 (Partial, asserted)</t>
  </si>
  <si>
    <t>Hunting infrastructure and telemetry tooling; illustrative: EDR telemetry, network detection sensors (e.g., Zeek, Suricata), data lakes and log search. Category, not a product choice. Illustrative, not endorsements.</t>
  </si>
  <si>
    <t>TIH-14</t>
  </si>
  <si>
    <t>Hunt Log Management and Analysis</t>
  </si>
  <si>
    <t>Retains and analyzes logs from hunting activity to identify patterns, validate hypotheses, and feed lessons into detection engineering.</t>
  </si>
  <si>
    <t>The organization shall retain and analyze logs from threat hunting activities to identify patterns, validate hypotheses, and feed lessons into detection engineering.</t>
  </si>
  <si>
    <t>If hunts are not logged and analyzed, findings die with the hunter, coverage cannot be shown, and confirmed techniques never become durable detections.</t>
  </si>
  <si>
    <t>Record what was hunted, queries run, and data examined, analyze results to validate hypotheses, and convert confirmed findings into detection content.</t>
  </si>
  <si>
    <t>Hunt activity is not logged or retained.</t>
  </si>
  <si>
    <t>Some notes are kept informally per hunt.</t>
  </si>
  <si>
    <t>Hunt logs exist but analysis and follow-through are inconsistent.</t>
  </si>
  <si>
    <t>Hunt logs are retained and analyzed, and findings feed detection engineering.</t>
  </si>
  <si>
    <t>Hunt-to-detection conversion is measured and the analysis loop is improved.</t>
  </si>
  <si>
    <t>DE.AE-02, ID.IM-01 (Partial, asserted)</t>
  </si>
  <si>
    <t>AU-6, AU-3, RA-10, SI-4 (Partial, asserted)</t>
  </si>
  <si>
    <t>Hunt logging and detection-engineering tooling; illustrative: detection-as-code repositories, Sigma rule pipelines, SIEM rule management. Category, not a product choice. Illustrative, not endorsements.</t>
  </si>
  <si>
    <t>TIH-15</t>
  </si>
  <si>
    <t>Hunt Frequency and Scheduling</t>
  </si>
  <si>
    <t>Defines a regular cadence for threat hunting, with flexible adjustment for shifts in the threat landscape, emerging threats, or incident indicators.</t>
  </si>
  <si>
    <t>The organization shall define a regular cadence for threat hunting activities, with flexible adjustments based on shifts in the threat landscape, emerging threats, or incident indicators.</t>
  </si>
  <si>
    <t>Hunting only when someone remembers leaves long unmonitored gaps; without a cadence, coverage is unpredictable and emerging threats are hunted late or never.</t>
  </si>
  <si>
    <t>Set a baseline hunt schedule tied to coverage goals and allow event-driven hunts to be triggered by new intelligence or incidents.</t>
  </si>
  <si>
    <t>Hunting happens only reactively, if at all.</t>
  </si>
  <si>
    <t>Hunts occur whenever someone finds time.</t>
  </si>
  <si>
    <t>A loose cadence exists but is often skipped.</t>
  </si>
  <si>
    <t>A defined cadence runs with event-driven hunts triggered by threat shifts.</t>
  </si>
  <si>
    <t>Cadence adherence and coverage are measured and the schedule is tuned.</t>
  </si>
  <si>
    <t>DE.CM-01, ID.IM-02 (Weak, asserted)</t>
  </si>
  <si>
    <t>Hunt scheduling and coverage tracking; illustrative: hunt calendars and backlogs, ATT&amp;CK coverage heatmaps, ticketing workflows. Category, not a product choice. Illustrative, not endorsements.</t>
  </si>
  <si>
    <t>TIH-16</t>
  </si>
  <si>
    <t>Collaboration with Security Monitoring Teams</t>
  </si>
  <si>
    <t>Establishes bi-directional collaboration between threat hunting teams and security monitoring personnel to operationalize hunt outcomes and improve detection content.</t>
  </si>
  <si>
    <t>The organization shall establish bi-directional collaboration mechanisms between threat hunting teams and security monitoring personnel to operationalize hunt outcomes and improve detection content.</t>
  </si>
  <si>
    <t>When hunters and the SOC work in silos, confirmed hunt findings never become alerts and monitoring context that would sharpen hunts is never shared, so both repeat each other's work.</t>
  </si>
  <si>
    <t>Create standing channels and handoffs so hunt findings become detections and monitoring gaps become hunt hypotheses, with shared tooling and review.</t>
  </si>
  <si>
    <t>Hunting and monitoring teams do not coordinate.</t>
  </si>
  <si>
    <t>Findings are shared informally when people happen to talk.</t>
  </si>
  <si>
    <t>Some handoffs occur without defined process.</t>
  </si>
  <si>
    <t>Bi-directional collaboration mechanisms operationalize hunt outcomes into detections.</t>
  </si>
  <si>
    <t>Collaboration effectiveness is measured and the feedback loop is improved.</t>
  </si>
  <si>
    <t>DE.AE-02, RS.CO-02, ID.IM-01 (Weak, asserted)</t>
  </si>
  <si>
    <t>RA-10, SI-4, IR-4 (Weak, asserted)</t>
  </si>
  <si>
    <t>Collaboration and detection-handoff tooling; illustrative: shared case management, detection-as-code review workflows, chat and ticket integration. Category, not a product choice. Illustrative, not endorsements.</t>
  </si>
  <si>
    <t>TIH-17</t>
  </si>
  <si>
    <t>Indicators of Compromise (IOCs) Lifecycle Management</t>
  </si>
  <si>
    <t>Manages the lifecycle of indicators of compromise, including creation, validation, sharing, expiration, and revocation.</t>
  </si>
  <si>
    <t>The organization shall implement lifecycle management processes for IOCs, including creation, validation, sharing, expiration, and revocation.</t>
  </si>
  <si>
    <t>Indicators that never expire accumulate into stale, false-positive-heavy block lists, and unrevoked bad indicators can block legitimate traffic or misdirect response.</t>
  </si>
  <si>
    <t>Assign each IOC a confidence, source, and expiry, validate before use, share under handling terms, and expire or revoke on a defined schedule.</t>
  </si>
  <si>
    <t>IOCs are added and never managed or retired.</t>
  </si>
  <si>
    <t>Some indicators are cleaned up manually when problems appear.</t>
  </si>
  <si>
    <t>Partial lifecycle handling exists without consistent expiry or revocation.</t>
  </si>
  <si>
    <t>A defined IOC lifecycle covers creation, validation, sharing, expiry, and revocation.</t>
  </si>
  <si>
    <t>IOC quality and lifecycle timeliness are measured and the process is improved.</t>
  </si>
  <si>
    <t>DE.CM-01, ID.RA-02 (Partial, asserted)</t>
  </si>
  <si>
    <t>SI-4, PM-16, SI-5 (Partial, asserted)</t>
  </si>
  <si>
    <t>IOC management tooling; illustrative: threat intelligence platforms (e.g., MISP, OpenCTI), STIX/TAXII indicator exchange, SIEM watchlists. Category, not a product choice. Illustrative, not endorsements.</t>
  </si>
  <si>
    <t>TIH-18</t>
  </si>
  <si>
    <t>Threat Actor Profiling</t>
  </si>
  <si>
    <t>Maintains current profiles of known and emerging threat actors relevant to the organization's industry, geography, and technology, including capabilities, motivations, and history.</t>
  </si>
  <si>
    <t>The organization shall maintain updated profiles of known and emerging threat actors relevant to its industry, geography, or technology stack, including their capabilities, motivations, and historical activity.</t>
  </si>
  <si>
    <t>Without actor profiles, defenders cannot anticipate what is likely to be targeted or how, and treat every alert as equally probable rather than weighting against real adversaries.</t>
  </si>
  <si>
    <t>Track relevant actors by sector and technology, map their TTPs, motivations, and history, and keep profiles refreshed from intelligence sources.</t>
  </si>
  <si>
    <t>No threat actor profiles are maintained.</t>
  </si>
  <si>
    <t>Actors are noted informally after they appear in the news.</t>
  </si>
  <si>
    <t>Some profiles exist but are outdated or not tied to the organization's risk.</t>
  </si>
  <si>
    <t>Current profiles of relevant actors with capabilities and history are maintained.</t>
  </si>
  <si>
    <t>Profile relevance and freshness are reviewed and improved on a cadence.</t>
  </si>
  <si>
    <t>ID.RA-02, ID.RA-03 (Partial, asserted)</t>
  </si>
  <si>
    <t>Actor profiling and tracking tooling; illustrative: MITRE ATT&amp;CK Groups, threat intelligence platforms, Diamond Model analysis. Category, not a product choice. Illustrative, not endorsements.</t>
  </si>
  <si>
    <t>TIH-19</t>
  </si>
  <si>
    <t>Threat Intelligence Dissemination Protocols</t>
  </si>
  <si>
    <t>Defines protocols for timely dissemination of actionable intelligence to stakeholders, with proper classification, handling, and secure delivery.</t>
  </si>
  <si>
    <t>The organization shall define protocols for the timely dissemination of actionable intelligence to relevant stakeholders, ensuring proper classification, handling, and secure delivery.</t>
  </si>
  <si>
    <t>Intelligence that arrives late or leaks changes no decision or, worse, tips off the adversary; without handling rules sensitive sourcing can be exposed.</t>
  </si>
  <si>
    <t>Define who receives what, how fast, and under which handling markings, and deliver through secure channels with classification and TLP applied.</t>
  </si>
  <si>
    <t>No dissemination protocols; intelligence spreads informally or not at all.</t>
  </si>
  <si>
    <t>Items are forwarded ad hoc without handling controls.</t>
  </si>
  <si>
    <t>Some dissemination rules exist but timeliness and handling vary.</t>
  </si>
  <si>
    <t>Defined protocols govern audience, timing, classification, handling, and secure delivery.</t>
  </si>
  <si>
    <t>Dissemination timeliness and handling compliance are measured and improved.</t>
  </si>
  <si>
    <t>ID.RA-02, RS.CO-02 (Partial, asserted)</t>
  </si>
  <si>
    <t>AC-21, PM-15, SI-5 (Partial, asserted)</t>
  </si>
  <si>
    <t>A.5.7, A.5.13, A.5.14 (Partial, asserted)</t>
  </si>
  <si>
    <t>Dissemination and handling tooling; illustrative: Traffic Light Protocol marking, STIX/TAXII distribution, secure messaging and portals. Category, not a product choice. Illustrative, not endorsements.</t>
  </si>
  <si>
    <t>TIH-20</t>
  </si>
  <si>
    <t>Threat Hunting Outcome Reporting</t>
  </si>
  <si>
    <t>Documents and reports threat hunting outcomes, including findings, gaps, false positive trends, and recommendations for detection or risk mitigation.</t>
  </si>
  <si>
    <t>The organization shall document and report the outcomes of threat hunting activities, including findings, gaps, false positive trends, and recommendations for detection enhancement or risk mitigation.</t>
  </si>
  <si>
    <t>Unreported hunts produce no organizational learning; gaps go unfunded, false-positive trends persist, and leadership cannot see what hunting returned for its investment.</t>
  </si>
  <si>
    <t>Produce structured hunt reports covering findings, coverage gaps, false-positive trends, and concrete recommendations, and route them to detection and risk owners.</t>
  </si>
  <si>
    <t>Hunt outcomes are not documented or reported.</t>
  </si>
  <si>
    <t>Findings are shared verbally or in scattered notes.</t>
  </si>
  <si>
    <t>Some reports are produced without consistent content or distribution.</t>
  </si>
  <si>
    <t>Structured outcome reports with findings, gaps, and recommendations are standard.</t>
  </si>
  <si>
    <t>Report follow-through and recommendation closure are tracked and improved.</t>
  </si>
  <si>
    <t>ID.IM-01, ID.IM-02, DE.AE-06 (Partial, asserted)</t>
  </si>
  <si>
    <t>RA-10, CA-2, CA-7 (Partial, asserted)</t>
  </si>
  <si>
    <t>A.8.16, Cl.9.1 (Partial, asserted)</t>
  </si>
  <si>
    <t>Hunt reporting and tracking tooling; illustrative: hunt report templates, case management systems, coverage dashboards. Category, not a product choice. Illustrative, not endorsements.</t>
  </si>
  <si>
    <t>TIH-21</t>
  </si>
  <si>
    <t>Threat Intelligence Performance Metrics</t>
  </si>
  <si>
    <t>Establishes and monitors KPIs and effectiveness measures for threat intelligence and threat hunting operations.</t>
  </si>
  <si>
    <t>The organization shall establish and monitor key performance indicators (KPIs) and effectiveness measures for its threat intelligence and threat hunting operations.</t>
  </si>
  <si>
    <t>Without metrics, intelligence and hunting cannot demonstrate value or improvement; spend continues on activities that may find nothing, and weak areas are never identified.</t>
  </si>
  <si>
    <t>Define KPIs such as coverage, detections generated, dwell-time reduction, and requirement satisfaction, and review them with owners on a cadence.</t>
  </si>
  <si>
    <t>No performance metrics are defined.</t>
  </si>
  <si>
    <t>Ad hoc counts are cited when asked.</t>
  </si>
  <si>
    <t>Some metrics are tracked inconsistently and not reviewed.</t>
  </si>
  <si>
    <t>Defined KPIs and effectiveness measures are monitored on a cadence.</t>
  </si>
  <si>
    <t>Metrics drive documented decisions and the measure set is refined over time.</t>
  </si>
  <si>
    <t>ID.IM-02, GV.OV-03 (Partial, asserted)</t>
  </si>
  <si>
    <t>PM-6, CA-7 (Strong, asserted)</t>
  </si>
  <si>
    <t>Cl.9.1 (Strong, asserted)</t>
  </si>
  <si>
    <t>Metrics and reporting tooling; illustrative: KPI dashboards, ATT&amp;CK coverage measurement, business intelligence reporting. Category, not a product choice. Illustrative, not endorsements.</t>
  </si>
  <si>
    <t>TIH-22</t>
  </si>
  <si>
    <t>Intelligence-Led Decision Support</t>
  </si>
  <si>
    <t>Integrates threat intelligence into executive risk briefings, technology acquisition, and policy development to inform decision-making.</t>
  </si>
  <si>
    <t>The organization shall integrate threat intelligence into executive risk briefings, technology acquisition processes, and policy development to enable informed decision-making.</t>
  </si>
  <si>
    <t>When intelligence never reaches decision-makers, the organization buys technology, sets policy, and accepts risk blind to the threats it actually faces.</t>
  </si>
  <si>
    <t>Feed tailored intelligence into risk briefings, procurement due diligence, and policy reviews so decisions reflect the current threat picture.</t>
  </si>
  <si>
    <t>Intelligence does not inform business or risk decisions.</t>
  </si>
  <si>
    <t>Intelligence is mentioned in decisions only occasionally and informally.</t>
  </si>
  <si>
    <t>Some decisions draw on intelligence without a defined process.</t>
  </si>
  <si>
    <t>Intelligence is routinely integrated into risk briefings, acquisition, and policy.</t>
  </si>
  <si>
    <t>The influence of intelligence on decisions is reviewed and the integration improved.</t>
  </si>
  <si>
    <t>GV.RM-01, ID.RA-02, GV.OC-01 (Partial, asserted)</t>
  </si>
  <si>
    <t>PM-16, PM-9, RA-3 (Partial, asserted)</t>
  </si>
  <si>
    <t>A.5.7, Cl.6.1 (Partial, asserted)</t>
  </si>
  <si>
    <t>Decision-support and risk-reporting tooling; illustrative: executive risk briefing templates, GRC platforms, risk register integration. Category, not a product choice. Illustrative, not endorsements.</t>
  </si>
  <si>
    <t>TIH-23</t>
  </si>
  <si>
    <t>Analyst Training and Tradecraft Development</t>
  </si>
  <si>
    <t>Requires intelligence analysts and hunters to receive ongoing training in tradecraft, analytic rigor, bias mitigation, and structured analytic techniques.</t>
  </si>
  <si>
    <t>The organization shall require threat intelligence analysts and hunters to receive ongoing training in tradecraft, analytic rigor, bias mitigation, and use of structured analytic techniques.</t>
  </si>
  <si>
    <t>Untrained analysts produce confident but flawed judgments; cognitive bias and weak tradecraft lead to wrong conclusions that drive misallocated defense and response.</t>
  </si>
  <si>
    <t>Provide role-based training in analytic tradecraft, structured analytic techniques, and bias mitigation, and refresh it as methods and threats evolve. See Awareness and Training controls.</t>
  </si>
  <si>
    <t>No specialized training for analysts or hunters.</t>
  </si>
  <si>
    <t>Training happens occasionally when someone requests it.</t>
  </si>
  <si>
    <t>Some training occurs without a defined curriculum or cadence.</t>
  </si>
  <si>
    <t>Ongoing role-based training in tradecraft and analytic rigor is required.</t>
  </si>
  <si>
    <t>Training effectiveness is assessed and the curriculum is updated on a cadence.</t>
  </si>
  <si>
    <t>Analyst training and tradecraft tooling; illustrative: structured analytic techniques (e.g., Analysis of Competing Hypotheses), CTI training curricula, hands-on hunt labs. Category, not a product choice. Illustrative, not endorsements.</t>
  </si>
  <si>
    <t>Security Monitoring &amp; SIEM (SMS)</t>
  </si>
  <si>
    <t>SMS-01</t>
  </si>
  <si>
    <t>Centralized Log Aggregation</t>
  </si>
  <si>
    <t>Aggregates security-relevant log data from infrastructure, applications, endpoints, and cloud into one secure, scalable platform.</t>
  </si>
  <si>
    <t>The organization shall implement centralized aggregation of security-relevant log data from infrastructure, applications, endpoints, and cloud environments into a secure, scalable platform.</t>
  </si>
  <si>
    <t>Logs scattered across systems cannot be correlated, so activity that spans hosts goes unseen, and logs left on a compromised machine are wiped by the attacker.</t>
  </si>
  <si>
    <t>Forward logs from all source classes to a central platform via agents, collectors, or syslog; secure the transport and storage of the pipeline.</t>
  </si>
  <si>
    <t>No central collection; logs live only on the systems that produce them.</t>
  </si>
  <si>
    <t>Some sources forwarded ad hoc, no defined destination.</t>
  </si>
  <si>
    <t>Central collection exists for major sources but coverage is uneven.</t>
  </si>
  <si>
    <t>Defined central aggregation with secured transport and storage across source classes.</t>
  </si>
  <si>
    <t>Aggregation completeness and platform scalability are measured and improved on a cadence.</t>
  </si>
  <si>
    <t>DE.CM, PR.PS-04 (Strong, asserted)</t>
  </si>
  <si>
    <t>AU-3, AU-6, SI-4 (Strong, asserted)</t>
  </si>
  <si>
    <t>Centralized log management and aggregation; illustrative: syslog (RFC 5424), open log shippers (e.g., rsyslog, Fluentd), open log platforms (e.g., OpenSearch). Category, not a product choice. Illustrative, not endorsements.</t>
  </si>
  <si>
    <t>SMS-02</t>
  </si>
  <si>
    <t>SIEM Architecture and Design Standards</t>
  </si>
  <si>
    <t>Establishes and maintains architectural standards for SIEM platforms covering performance, scalability, security, and data fidelity.</t>
  </si>
  <si>
    <t>The organization shall establish and maintain architectural standards for SIEM platforms to ensure performance, scalability, security, and data fidelity across all data sources.</t>
  </si>
  <si>
    <t>An ad hoc SIEM buckles under load and drops events during the exact volume spike an incident produces, creating blind spots when detection matters most.</t>
  </si>
  <si>
    <t>Document a reference architecture for the SIEM covering sizing, ingestion tiers, resilience, and data fidelity, and review deployments against it.</t>
  </si>
  <si>
    <t>No architectural standard; the SIEM is built and grown ad hoc.</t>
  </si>
  <si>
    <t>Design decisions made case by case without documentation.</t>
  </si>
  <si>
    <t>Some architectural guidance exists but is applied inconsistently.</t>
  </si>
  <si>
    <t>A documented SIEM reference architecture governs sizing, resilience, and fidelity.</t>
  </si>
  <si>
    <t>Architecture is measured against performance and fidelity targets and revised as scale changes.</t>
  </si>
  <si>
    <t>DE.CM, PR.PS-01 (Weak, asserted)</t>
  </si>
  <si>
    <t>PL-8, SA-8, AU-4 (Partial, asserted)</t>
  </si>
  <si>
    <t>A.8.27, A.8.15 (Partial, asserted)</t>
  </si>
  <si>
    <t>SIEM reference architecture and sizing guidance; illustrative: vendor-neutral logging architecture patterns, tiered ingestion design, open SIEM platforms (e.g., Wazuh, OpenSearch). Category, not a product choice. Illustrative, not endorsements.</t>
  </si>
  <si>
    <t>SMS-03</t>
  </si>
  <si>
    <t>Logging Coverage Criteria</t>
  </si>
  <si>
    <t>Defines minimum log source coverage criteria, ensuring critical assets, authentication systems, security controls, and high-risk applications are included.</t>
  </si>
  <si>
    <t>The organization shall define criteria for minimum log source coverage, ensuring the inclusion of critical assets, authentication systems, security controls, and high-risk applications.</t>
  </si>
  <si>
    <t>Without defined coverage, critical systems silently go unlogged and attacks against them leave no trace to detect or investigate.</t>
  </si>
  <si>
    <t>Maintain a policy specifying which asset classes must send logs, and validate coverage against the asset inventory. See Asset Management.</t>
  </si>
  <si>
    <t>No defined logging coverage requirement.</t>
  </si>
  <si>
    <t>Coverage decided per system without criteria.</t>
  </si>
  <si>
    <t>Coverage criteria exist but are not enforced against inventory.</t>
  </si>
  <si>
    <t>Defined coverage criteria are validated against the asset inventory.</t>
  </si>
  <si>
    <t>Coverage completeness is measured, gaps are tracked, and criteria are updated as the estate changes.</t>
  </si>
  <si>
    <t>DE.CM, PR.PS-04 (Partial, asserted)</t>
  </si>
  <si>
    <t>AU-2, AU-12 (Strong, asserted)</t>
  </si>
  <si>
    <t>Logging policy and coverage criteria; illustrative: NIST SP 800-92 log management guidance, asset-to-log-source coverage mapping. Category, not a product choice. Illustrative, not endorsements.</t>
  </si>
  <si>
    <t>SMS-04</t>
  </si>
  <si>
    <t>Log Normalization and Parsing</t>
  </si>
  <si>
    <t>Normalizes, parses, and enriches log data from diverse sources into a common schema for analysis and correlation.</t>
  </si>
  <si>
    <t>The organization shall implement processes to normalize, parse, and enrich log data from diverse sources to a common schema for effective analysis and correlation.</t>
  </si>
  <si>
    <t>Raw heterogeneous logs cannot be correlated, so analysts miss cross-source patterns and waste investigation time reconciling incompatible formats.</t>
  </si>
  <si>
    <t>Implement parsers that normalize logs to a common schema (e.g., OCSF, ECS) and enrich them with asset and identity context.</t>
  </si>
  <si>
    <t>Logs ingested raw with no normalization.</t>
  </si>
  <si>
    <t>Some parsing done ad hoc for specific sources.</t>
  </si>
  <si>
    <t>Normalization exists for common sources but schema is inconsistent.</t>
  </si>
  <si>
    <t>Logs are normalized to a common schema and enriched across source classes.</t>
  </si>
  <si>
    <t>Parser coverage and normalization quality are measured and maintained as sources change.</t>
  </si>
  <si>
    <t>DE.AE-02, DE.AE-03 (Weak, asserted)</t>
  </si>
  <si>
    <t>AU-6, AU-7 (Weak, asserted)</t>
  </si>
  <si>
    <t>A.8.15, A.8.16 (Weak, asserted)</t>
  </si>
  <si>
    <t>Log normalization schemas and parsing pipelines; illustrative: OCSF, Elastic Common Schema (ECS), CEF, open parsing pipelines (e.g., Logstash, Fluentd). Category, not a product choice. Illustrative, not endorsements.</t>
  </si>
  <si>
    <t>SMS-05</t>
  </si>
  <si>
    <t>Time Synchronization Across Log Sources</t>
  </si>
  <si>
    <t>Synchronizes all log-producing systems to a consistent time source to preserve chronological accuracy in correlation and investigation.</t>
  </si>
  <si>
    <t>The organization shall ensure that all log-producing systems are synchronized to a consistent time source (e.g., NTP) to maintain chronological accuracy in event correlation and investigation.</t>
  </si>
  <si>
    <t>Skewed clocks make event correlation and forensic timelines wrong, so the sequence of an attack cannot be reconstructed and evidence is disputed.</t>
  </si>
  <si>
    <t>Configure NTP or authenticated time (NTS) across all systems to a common source and monitor for clock drift.</t>
  </si>
  <si>
    <t>No time synchronization; system clocks drift freely.</t>
  </si>
  <si>
    <t>Some systems point at time sources without consistency.</t>
  </si>
  <si>
    <t>Most systems synchronized but drift is not monitored.</t>
  </si>
  <si>
    <t>All log sources synchronized to a common source with drift monitoring.</t>
  </si>
  <si>
    <t>Time accuracy is measured across sources and deviations are alerted and corrected.</t>
  </si>
  <si>
    <t>DE.AE-03 (Weak, asserted)</t>
  </si>
  <si>
    <t>AU-8 (Strong, asserted)</t>
  </si>
  <si>
    <t>Time synchronization; illustrative: NTP (RFC 5905), Network Time Security (RFC 8915), open NTP daemons (e.g., chrony). Category, not a product choice. Illustrative, not endorsements.</t>
  </si>
  <si>
    <t>SMS-06</t>
  </si>
  <si>
    <t>Retention and Archival of Security Logs</t>
  </si>
  <si>
    <t>Defines retention policies for security logs based on business, compliance, and forensic needs, with archival and access controls.</t>
  </si>
  <si>
    <t>The organization shall define retention policies for security logs based on business, compliance, and forensic requirements, with appropriate archival and access controls in place.</t>
  </si>
  <si>
    <t>Logs purged too early destroy evidence for investigations that surface months later, while indefinite retention drives cost and liability.</t>
  </si>
  <si>
    <t>Set retention and archival schedules by log type and enforce them with tiered storage and access controls.</t>
  </si>
  <si>
    <t>No retention policy; logs kept or dropped arbitrarily.</t>
  </si>
  <si>
    <t>Retention set per system without a policy.</t>
  </si>
  <si>
    <t>Retention policy exists but archival and access controls are inconsistent.</t>
  </si>
  <si>
    <t>Defined retention and archival schedules by log type with enforced access controls.</t>
  </si>
  <si>
    <t>Retention adequacy is reviewed against compliance and forensic needs and adjusted.</t>
  </si>
  <si>
    <t>PR.PS-04 (Partial, asserted)</t>
  </si>
  <si>
    <t>AU-11, AU-4, AU-9 (Strong, asserted)</t>
  </si>
  <si>
    <t>A.8.15, A.5.33 (Partial, asserted)</t>
  </si>
  <si>
    <t>Log retention and archival tiering; illustrative: object-storage lifecycle policies, WORM/immutable cold storage, tiered hot/warm/cold retention. Category, not a product choice. Illustrative, not endorsements.</t>
  </si>
  <si>
    <t>SMS-07</t>
  </si>
  <si>
    <t>Access Control for Log Data</t>
  </si>
  <si>
    <t>Restricts access to log data and SIEM dashboards to authorized personnel by role, aligning read and write permissions to least privilege.</t>
  </si>
  <si>
    <t>The organization shall restrict access to log data and SIEM dashboards to authorized personnel based on role, ensuring read/write permissions align with the principle of least privilege.</t>
  </si>
  <si>
    <t>Broad access lets an insider or intruder read sensitive log content or tamper with detections; logs often contain credentials and personal data.</t>
  </si>
  <si>
    <t>Apply role-based access to the SIEM with least-privilege read and write, and review entitlements periodically. See Identity and Access Management.</t>
  </si>
  <si>
    <t>SIEM access is open or shared with no role distinction.</t>
  </si>
  <si>
    <t>Access granted case by case without least-privilege intent.</t>
  </si>
  <si>
    <t>Roles exist but permissions are broad or unreviewed.</t>
  </si>
  <si>
    <t>Role-based least-privilege access to log data and dashboards is enforced.</t>
  </si>
  <si>
    <t>SIEM entitlements are reviewed on a cadence and right-sized to role.</t>
  </si>
  <si>
    <t>AC-6, AC-3, AU-9 (Strong, asserted)</t>
  </si>
  <si>
    <t>Role-based access control for log platforms; illustrative: platform RBAC roles, least-privilege dashboard permissions, periodic access review. Category, not a product choice. Illustrative, not endorsements.</t>
  </si>
  <si>
    <t>SMS-08</t>
  </si>
  <si>
    <t>Security Event Correlation Rules</t>
  </si>
  <si>
    <t>Develops and maintains correlation rules that detect known malicious or suspicious patterns by relating events across systems.</t>
  </si>
  <si>
    <t>The organization shall develop and maintain correlation rules to detect known patterns of malicious or suspicious behavior using event relationships across systems.</t>
  </si>
  <si>
    <t>Without correlation, isolated events never combine into a detectable attack and multi-stage intrusions pass through unnoticed.</t>
  </si>
  <si>
    <t>Build and maintain detection content, map it to attack techniques (e.g., MITRE ATT&amp;CK), and manage it under version control.</t>
  </si>
  <si>
    <t>No correlation rules; only raw event review, if any.</t>
  </si>
  <si>
    <t>A few rules written reactively after incidents.</t>
  </si>
  <si>
    <t>A rule set exists but coverage and upkeep are inconsistent.</t>
  </si>
  <si>
    <t>Maintained correlation rules mapped to known attack techniques.</t>
  </si>
  <si>
    <t>Rule efficacy and coverage are measured and improved on a cadence.</t>
  </si>
  <si>
    <t>DE.AE-02, DE.AE-03 (Strong, asserted)</t>
  </si>
  <si>
    <t>SI-4, AU-6 (Strong, asserted)</t>
  </si>
  <si>
    <t>Detection content and correlation rules; illustrative: Sigma rule format, MITRE ATT&amp;CK technique mapping, open detection rule repositories. Category, not a product choice. Illustrative, not endorsements.</t>
  </si>
  <si>
    <t>SMS-09</t>
  </si>
  <si>
    <t>False Positive Reduction Processes</t>
  </si>
  <si>
    <t>Regularly tunes correlation rules, detection logic, and alert thresholds to reduce false positives and improve signal-to-noise ratio.</t>
  </si>
  <si>
    <t>The organization shall regularly tune correlation rules, detection logic, and alert thresholds to reduce false positives and improve signal-to-noise ratios.</t>
  </si>
  <si>
    <t>Alert fatigue from noise buries real detections, so analysts miss the true positive hidden in a flood of false ones.</t>
  </si>
  <si>
    <t>Measure false-positive rates and tune rules, logic, and thresholds on a cadence, tracking detection precision.</t>
  </si>
  <si>
    <t>No tuning; noisy rules run as first written.</t>
  </si>
  <si>
    <t>Occasional tuning when analysts complain.</t>
  </si>
  <si>
    <t>Some tuning happens but without metrics or schedule.</t>
  </si>
  <si>
    <t>Rules and thresholds are tuned on a defined cadence using false-positive data.</t>
  </si>
  <si>
    <t>Precision and noise are measured per rule and drive continuous tuning.</t>
  </si>
  <si>
    <t>DE.AE-03, ID.IM-01 (Partial, asserted)</t>
  </si>
  <si>
    <t>SI-4 (Partial, asserted)</t>
  </si>
  <si>
    <t>Detection tuning and alert triage; illustrative: precision and false-positive metrics, allowlisting, threshold and suppression tuning. Category, not a product choice. Illustrative, not endorsements.</t>
  </si>
  <si>
    <t>SMS-10</t>
  </si>
  <si>
    <t>Real-Time Alerting and Notifications</t>
  </si>
  <si>
    <t>Configures the SIEM to raise real-time alerts for events needing immediate attention, routed to the right personnel or ticketing systems.</t>
  </si>
  <si>
    <t>The organization shall configure the SIEM to generate real-time alerts for events requiring immediate attention, routed to appropriate personnel or ticketing systems.</t>
  </si>
  <si>
    <t>Delayed or unrouted alerts extend attacker dwell time; a detection that nobody sees in time is no detection at all.</t>
  </si>
  <si>
    <t>Define alert severities and routing, and integrate the SIEM with ticketing and on-call so alerts reach an owner.</t>
  </si>
  <si>
    <t>No real-time alerting; events reviewed after the fact if at all.</t>
  </si>
  <si>
    <t>Some alerts configured without defined routing.</t>
  </si>
  <si>
    <t>Alerting exists but severity and routing are inconsistent.</t>
  </si>
  <si>
    <t>Real-time alerts with defined severity are routed to owners and ticketing.</t>
  </si>
  <si>
    <t>Alert timeliness and routing accuracy are measured and improved.</t>
  </si>
  <si>
    <t>DE.CM, DE.AE-02 (Strong, asserted)</t>
  </si>
  <si>
    <t>Real-time alerting and routing; illustrative: alert-to-ticketing integration, on-call routing (e.g., open alerting tools), webhook notifications. Category, not a product choice. Illustrative, not endorsements.</t>
  </si>
  <si>
    <t>SMS-11</t>
  </si>
  <si>
    <t>Dashboards and Visualizations</t>
  </si>
  <si>
    <t>Designs and maintains SIEM dashboards and visualizations that give actionable insight aligned to roles, from SOC analysts to executives.</t>
  </si>
  <si>
    <t>The organization shall design and maintain dashboards and visualizations in the SIEM that provide actionable insights aligned with stakeholder roles, including SOC analysts, engineers, and executives.</t>
  </si>
  <si>
    <t>Poor visualization hides trends and slows triage, leaving analysts and leadership without shared situational awareness.</t>
  </si>
  <si>
    <t>Build role-based dashboards for SOC, engineering, and executive audiences with metrics that drive action.</t>
  </si>
  <si>
    <t>No dashboards; data queried only ad hoc.</t>
  </si>
  <si>
    <t>A few dashboards built for individual needs.</t>
  </si>
  <si>
    <t>Dashboards exist but are not aligned to roles or maintained.</t>
  </si>
  <si>
    <t>Role-aligned dashboards deliver actionable views to each audience.</t>
  </si>
  <si>
    <t>Dashboard usefulness is reviewed with stakeholders and refined.</t>
  </si>
  <si>
    <t>DE.CM (Weak, asserted)</t>
  </si>
  <si>
    <t>AU-7, AU-6 (Partial, asserted)</t>
  </si>
  <si>
    <t>SIEM dashboards and visualization; illustrative: open dashboarding (e.g., Grafana, OpenSearch Dashboards, Kibana), role-based views. Category, not a product choice. Illustrative, not endorsements.</t>
  </si>
  <si>
    <t>SMS-12</t>
  </si>
  <si>
    <t>Data Ingestion Monitoring</t>
  </si>
  <si>
    <t>Monitors the health and completeness of log ingestion pipelines so no critical source is lost, misconfigured, or producing malformed entries.</t>
  </si>
  <si>
    <t>The organization shall monitor the health and completeness of log ingestion pipelines to ensure no critical data sources are lost, misconfigured, or producing malformed entries.</t>
  </si>
  <si>
    <t>A silently failed log feed creates a blind spot exactly where coverage is assumed, and detections fail without anyone being warned.</t>
  </si>
  <si>
    <t>Monitor feed heartbeats, ingestion volume anomalies, and parsing errors, and alert when a source goes dark or degrades.</t>
  </si>
  <si>
    <t>No monitoring of ingestion; dead sources go unnoticed.</t>
  </si>
  <si>
    <t>Feed failures found only when someone needs the missing data.</t>
  </si>
  <si>
    <t>Some ingestion monitoring exists but coverage is partial.</t>
  </si>
  <si>
    <t>Ingestion health and completeness are monitored with alerting on gaps.</t>
  </si>
  <si>
    <t>Source uptime and data-quality metrics are tracked and drive remediation.</t>
  </si>
  <si>
    <t>DE.CM, DE.AE-03 (Partial, asserted)</t>
  </si>
  <si>
    <t>AU-5, SI-4 (Strong, asserted)</t>
  </si>
  <si>
    <t>Ingestion pipeline health monitoring; illustrative: feed heartbeat and volume monitoring, parsing-error alerting, dead-source detection. Category, not a product choice. Illustrative, not endorsements.</t>
  </si>
  <si>
    <t>SMS-13</t>
  </si>
  <si>
    <t>Integrates the SIEM with threat intelligence feeds, EDR, IAM, and other security tools to enrich monitoring and support automated response.</t>
  </si>
  <si>
    <t>The organization shall integrate the SIEM platform with threat intelligence feeds, EDR, IAM systems, and other security tools to enrich monitoring capabilities and support automated response.</t>
  </si>
  <si>
    <t>An isolated SIEM lacks context, so alerts cannot be prioritized and response stays manual and slow while attackers move.</t>
  </si>
  <si>
    <t>Integrate threat-intel feeds, EDR, and IAM via connectors, enabling enrichment and handoff to automated response. See Incident Response.</t>
  </si>
  <si>
    <t>SIEM operates in isolation with no enrichment.</t>
  </si>
  <si>
    <t>One-off integrations built without a plan.</t>
  </si>
  <si>
    <t>Some tools integrated but enrichment is inconsistent.</t>
  </si>
  <si>
    <t>Threat-intel, EDR, and IAM are integrated to enrich alerts and enable response.</t>
  </si>
  <si>
    <t>Integration coverage and enrichment value are reviewed and expanded.</t>
  </si>
  <si>
    <t>DE.AE-07, DE.CM (Partial, asserted)</t>
  </si>
  <si>
    <t>SI-4, PM-16 (Partial, asserted)</t>
  </si>
  <si>
    <t>Security tool integration and enrichment; illustrative: STIX/TAXII threat-intel feeds, EDR and IAM connectors, SOAR playbooks. Category, not a product choice. Illustrative, not endorsements.</t>
  </si>
  <si>
    <t>SMS-14</t>
  </si>
  <si>
    <t>Compliance Use Case Development</t>
  </si>
  <si>
    <t>Defines and implements monitoring use cases tied to regulatory and contractual obligations, such as access, exfiltration, and privileged-user monitoring.</t>
  </si>
  <si>
    <t>The organization shall define and implement monitoring use cases aligned with regulatory and contractual compliance obligations, including access monitoring, data exfiltration detection, and privileged user activity.</t>
  </si>
  <si>
    <t>Without compliance-driven use cases, mandated monitoring simply does not happen and audits fail because required activity was never watched.</t>
  </si>
  <si>
    <t>Map compliance obligations to detection use cases, implement them, and retain evidence that the monitoring runs.</t>
  </si>
  <si>
    <t>No compliance-aligned monitoring use cases.</t>
  </si>
  <si>
    <t>Some monitoring exists but is not mapped to obligations.</t>
  </si>
  <si>
    <t>Use cases cover some obligations without full traceability.</t>
  </si>
  <si>
    <t>Compliance obligations map to implemented, evidenced monitoring use cases.</t>
  </si>
  <si>
    <t>Coverage of obligations is reviewed against changing requirements and updated.</t>
  </si>
  <si>
    <t>DE.CM, GV.OC-03 (Partial, asserted)</t>
  </si>
  <si>
    <t>AU-2, SI-4, AU-12 (Partial, asserted)</t>
  </si>
  <si>
    <t>A.5.31, A.8.16 (Partial, asserted)</t>
  </si>
  <si>
    <t>CIS 8, CIS 3 (Partial, asserted)</t>
  </si>
  <si>
    <t>Compliance-aligned detection use cases; illustrative: obligation-to-use-case mapping, privileged-access monitoring, data exfiltration detection. Category, not a product choice. Illustrative, not endorsements.</t>
  </si>
  <si>
    <t>SMS-15</t>
  </si>
  <si>
    <t>Custom Use Case Lifecycle Management</t>
  </si>
  <si>
    <t>Maintains a documented lifecycle for custom detection use cases spanning definition, development, testing, deployment, review, and retirement.</t>
  </si>
  <si>
    <t>The organization shall maintain a documented lifecycle for custom detection use cases, including definition, development, testing, deployment, review, and retirement.</t>
  </si>
  <si>
    <t>Detection content that is never reviewed decays, so stale or broken rules give false confidence while missing current threats.</t>
  </si>
  <si>
    <t>Run a detection engineering lifecycle with versioning, testing, periodic review, and retirement of dead content.</t>
  </si>
  <si>
    <t>Detection content created and abandoned with no lifecycle.</t>
  </si>
  <si>
    <t>Some use cases documented but not managed through stages.</t>
  </si>
  <si>
    <t>A lifecycle exists but review and retirement are inconsistent.</t>
  </si>
  <si>
    <t>A documented lifecycle governs each use case from definition to retirement.</t>
  </si>
  <si>
    <t>Use-case health and lifecycle adherence are measured and drive review.</t>
  </si>
  <si>
    <t>SI-4, CM-3 (Partial, asserted)</t>
  </si>
  <si>
    <t>A.8.16, A.8.32 (Partial, asserted)</t>
  </si>
  <si>
    <t>Detection engineering lifecycle and detection-as-code; illustrative: version control (Git), CI testing of rules, MITRE ATT&amp;CK coverage tracking. Category, not a product choice. Illustrative, not endorsements.</t>
  </si>
  <si>
    <t>SMS-16</t>
  </si>
  <si>
    <t>SIEM Tuning and Optimization Schedule</t>
  </si>
  <si>
    <t>Conducts regular tuning and performance optimization of SIEM queries, rules, and infrastructure to cut latency and maximize detection efficacy.</t>
  </si>
  <si>
    <t>The organization shall conduct regular tuning and performance optimization of SIEM queries, rules, and infrastructure to minimize latency and maximize detection efficacy.</t>
  </si>
  <si>
    <t>An unoptimized SIEM lags, times out queries, and delays detection, degrading until it fails under the peak load of an incident.</t>
  </si>
  <si>
    <t>Schedule performance tuning of queries, rules, and infrastructure, tracking latency and efficacy metrics over time.</t>
  </si>
  <si>
    <t>No performance tuning; the SIEM degrades unmanaged.</t>
  </si>
  <si>
    <t>Performance addressed only when it visibly breaks.</t>
  </si>
  <si>
    <t>Some tuning occurs but without schedule or metrics.</t>
  </si>
  <si>
    <t>Queries, rules, and infrastructure are tuned on a defined schedule.</t>
  </si>
  <si>
    <t>Latency and efficacy are measured and drive optimization.</t>
  </si>
  <si>
    <t>ID.IM-01, DE.CM (Weak, asserted)</t>
  </si>
  <si>
    <t>SI-4, AU-7 (Weak, asserted)</t>
  </si>
  <si>
    <t>A.8.6, A.8.16 (Weak, asserted)</t>
  </si>
  <si>
    <t>SIEM performance tuning and capacity management; illustrative: query optimization, index lifecycle management, capacity and latency monitoring. Category, not a product choice. Illustrative, not endorsements.</t>
  </si>
  <si>
    <t>SMS-17</t>
  </si>
  <si>
    <t>Monitoring of Administrative Activity</t>
  </si>
  <si>
    <t>Implements focused monitoring of administrative actions across systems, including privilege elevation, configuration changes, and user provisioning.</t>
  </si>
  <si>
    <t>The organization shall implement focused monitoring of administrative actions across systems, including privilege elevation, configuration changes, and user provisioning.</t>
  </si>
  <si>
    <t>Unmonitored admin activity is where the worst insider and attacker abuse hides, and a compromised admin account can operate entirely unseen.</t>
  </si>
  <si>
    <t>Capture and alert on privileged actions across systems and correlate them with change tickets. See Privileged Access Management.</t>
  </si>
  <si>
    <t>Administrative actions are not monitored.</t>
  </si>
  <si>
    <t>Some admin activity logged without focused review.</t>
  </si>
  <si>
    <t>Admin monitoring exists for some systems inconsistently.</t>
  </si>
  <si>
    <t>Privileged actions across systems are monitored and alerted, correlated to change records.</t>
  </si>
  <si>
    <t>Admin-monitoring coverage and alert quality are measured and improved.</t>
  </si>
  <si>
    <t>DE.CM-03, PR.AA-05 (Strong, asserted)</t>
  </si>
  <si>
    <t>AC-6(9), AU-6, AU-2 (Strong, asserted)</t>
  </si>
  <si>
    <t>A.8.2, A.8.15, A.8.16 (Strong, asserted)</t>
  </si>
  <si>
    <t>Privileged and administrative activity monitoring; illustrative: audit logging of privileged functions, provisioning-event alerting, change-ticket correlation. Category, not a product choice. Illustrative, not endorsements.</t>
  </si>
  <si>
    <t>SMS-18</t>
  </si>
  <si>
    <t>Anomaly Baseline Establishment</t>
  </si>
  <si>
    <t>Defines behavioral baselines from historical log data to identify anomalous deviations across users, systems, and networks.</t>
  </si>
  <si>
    <t>The organization shall define behavioral baselines using historical log data to identify anomalous deviations from expected patterns across users, systems, and networks.</t>
  </si>
  <si>
    <t>Without baselines, novel and insider threats that match no known signature pass as normal, so you catch only what a rule was already written for.</t>
  </si>
  <si>
    <t>Build entity baselines (statistical or UEBA), alert on significant deviation, and refine baselines as behavior shifts.</t>
  </si>
  <si>
    <t>No baselines; only signature or rule-based detection.</t>
  </si>
  <si>
    <t>Informal notions of normal held by individual analysts.</t>
  </si>
  <si>
    <t>Some baselines established for a few entities without maintenance.</t>
  </si>
  <si>
    <t>Behavioral baselines across users, systems, and networks drive anomaly alerts.</t>
  </si>
  <si>
    <t>Baseline accuracy and anomaly precision are measured and tuned; any ML models used are monitored for drift.</t>
  </si>
  <si>
    <t>SI-4, AU-6 (Partial, asserted)</t>
  </si>
  <si>
    <t>A.6 (Weak, asserted)</t>
  </si>
  <si>
    <t>Anomaly detection and behavioral analytics (UEBA); illustrative: statistical baselining, open anomaly-detection libraries, entity behavior analytics. Category, not a product choice. Illustrative, not endorsements.</t>
  </si>
  <si>
    <t>SMS-19</t>
  </si>
  <si>
    <t>SIEM Data Integrity and Availability Protections</t>
  </si>
  <si>
    <t>Implements safeguards for the integrity, availability, and security of SIEM-stored data, including access logging, encryption, and backups.</t>
  </si>
  <si>
    <t>The organization shall implement safeguards to ensure the integrity, availability, and security of SIEM-stored data, including access logging, encryption, and backup procedures.</t>
  </si>
  <si>
    <t>If log data can be altered or destroyed, attackers erase their tracks and evidence becomes inadmissible, and loss of the SIEM blinds the SOC.</t>
  </si>
  <si>
    <t>Encrypt logs in transit and at rest, protect them with access logging and integrity controls (hashing or WORM), and back them up.</t>
  </si>
  <si>
    <t>SIEM data has no integrity, availability, or confidentiality safeguards.</t>
  </si>
  <si>
    <t>Some protections applied ad hoc, such as occasional backups.</t>
  </si>
  <si>
    <t>Encryption, access logging, or backups exist but coverage is partial.</t>
  </si>
  <si>
    <t>Encryption, integrity controls, access logging, and backups protect SIEM data.</t>
  </si>
  <si>
    <t>Protection effectiveness and recoverability are tested and reviewed on a cadence.</t>
  </si>
  <si>
    <t>PR.DS-01, PR.DS-11 (Strong, asserted)</t>
  </si>
  <si>
    <t>AU-9, CP-9, SC-28 (Strong, asserted)</t>
  </si>
  <si>
    <t>A.8.15, A.8.13, A.8.24 (Strong, asserted)</t>
  </si>
  <si>
    <t>CIS 8, CIS 11 (Partial, asserted)</t>
  </si>
  <si>
    <t>Audit-data protection; illustrative: encryption in transit and at rest, WORM/immutable storage, cryptographic hashing, backups. Category, not a product choice. Illustrative, not endorsements.</t>
  </si>
  <si>
    <t>SMS-20</t>
  </si>
  <si>
    <t>Monitoring for Use Case Gaps</t>
  </si>
  <si>
    <t>Assesses and identifies monitoring coverage gaps against emerging threats, technology changes, and new business processes, then prioritizes new use cases.</t>
  </si>
  <si>
    <t>The organization shall assess and identify gaps in monitoring coverage relative to emerging threats, technology changes, or new business processes and prioritize development of new detection use cases accordingly.</t>
  </si>
  <si>
    <t>Coverage that is not reassessed drifts behind the threat and the environment, so new attack techniques and new systems go unmonitored.</t>
  </si>
  <si>
    <t>Periodically assess detection coverage against a framework such as MITRE ATT&amp;CK, run gap analysis, and prioritize development.</t>
  </si>
  <si>
    <t>Coverage is never assessed for gaps.</t>
  </si>
  <si>
    <t>Gaps noticed only after a missed detection.</t>
  </si>
  <si>
    <t>Some gap review happens but is irregular and unprioritized.</t>
  </si>
  <si>
    <t>Coverage is assessed against threats and changes with prioritized gap remediation.</t>
  </si>
  <si>
    <t>Coverage completeness is tracked over time and drives a development backlog.</t>
  </si>
  <si>
    <t>ID.IM-01, ID.RA-01 (Partial, asserted)</t>
  </si>
  <si>
    <t>CA-7, SI-4, RA-3 (Partial, asserted)</t>
  </si>
  <si>
    <t>A.8.16, A.5.7 (Partial, asserted)</t>
  </si>
  <si>
    <t>Detection coverage assessment; illustrative: MITRE ATT&amp;CK Navigator, gap analysis against threat intelligence, coverage backlog tracking. Category, not a product choice. Illustrative, not endorsements.</t>
  </si>
  <si>
    <t>SMS-21</t>
  </si>
  <si>
    <t>Audit Trail of Analyst Actions</t>
  </si>
  <si>
    <t>Logs and reviews analyst interactions within the SIEM, including search queries, rule changes, and alert dismissals, for oversight and accountability.</t>
  </si>
  <si>
    <t>The organization shall log and review analyst interactions within the SIEM environment, including search queries, rule changes, and alert dismissals, to support oversight and accountability.</t>
  </si>
  <si>
    <t>Without an audit trail of analysts, a malicious or negligent analyst can dismiss alerts or alter rules to hide activity with no accountability.</t>
  </si>
  <si>
    <t>Enable SIEM audit logging of user actions and review it periodically for anomalous or unauthorized behavior.</t>
  </si>
  <si>
    <t>Analyst actions in the SIEM are not logged.</t>
  </si>
  <si>
    <t>Some actions logged but never reviewed.</t>
  </si>
  <si>
    <t>Audit logging exists but review is inconsistent.</t>
  </si>
  <si>
    <t>Analyst searches, rule changes, and dismissals are logged and periodically reviewed.</t>
  </si>
  <si>
    <t>Analyst-activity review coverage and findings are tracked and drive oversight.</t>
  </si>
  <si>
    <t>DE.CM-03, PR.AA-05 (Partial, asserted)</t>
  </si>
  <si>
    <t>AU-2, AU-6, AC-6(9) (Strong, asserted)</t>
  </si>
  <si>
    <t>SIEM user-activity auditing; illustrative: platform audit logs of searches and rule changes, dismissal tracking, periodic activity review. Category, not a product choice. Illustrative, not endorsements.</t>
  </si>
  <si>
    <t>SMS-22</t>
  </si>
  <si>
    <t>Separation of Duties in SIEM Administration</t>
  </si>
  <si>
    <t>Enforces separation of duties among SIEM configuration, rule writing, and incident investigation to prevent abuse and preserve detection integrity.</t>
  </si>
  <si>
    <t>The organization shall enforce separation of duties between those responsible for SIEM configuration, rule writing, and incident investigation to prevent abuse and maintain integrity of detections.</t>
  </si>
  <si>
    <t>One person controlling configuration, detections, and investigations can suppress detection of their own activity with no independent check.</t>
  </si>
  <si>
    <t>Split configuration, rule authoring, and investigation across roles and enforce the split with RBAC and periodic review. See Identity and Access Management.</t>
  </si>
  <si>
    <t>One role holds all SIEM configuration, detection, and investigation rights.</t>
  </si>
  <si>
    <t>Some duty separation exists informally.</t>
  </si>
  <si>
    <t>Separation defined but not consistently enforced.</t>
  </si>
  <si>
    <t>Configuration, rule writing, and investigation duties are separated and enforced.</t>
  </si>
  <si>
    <t>Duty separation is reviewed for conflicts and adjusted as roles change.</t>
  </si>
  <si>
    <t>Separation of duties and role-based access; illustrative: role separation in platform permissions, conflict-of-duty review, access reviews. Category, not a product choice. Illustrative, not endorsements.</t>
  </si>
  <si>
    <t>SMS-23</t>
  </si>
  <si>
    <t>SIEM Use in Security Metrics Reporting</t>
  </si>
  <si>
    <t>Leverages SIEM data to support security metrics, executive dashboards, and board-level risk briefings with traceability back to operational events.</t>
  </si>
  <si>
    <t>The organization shall leverage SIEM-generated data to support reporting of security metrics, executive dashboards, and board-level risk briefings, ensuring traceability to operational events.</t>
  </si>
  <si>
    <t>Metrics disconnected from operational data mislead leadership, so risk decisions rest on numbers that cannot be traced to what actually happened.</t>
  </si>
  <si>
    <t>Derive metrics and KPIs from SIEM data and build executive and board reporting that drills down to the underlying events.</t>
  </si>
  <si>
    <t>No security metrics drawn from SIEM data.</t>
  </si>
  <si>
    <t>Ad hoc numbers pulled for reports without traceability.</t>
  </si>
  <si>
    <t>Some metrics exist but are inconsistent or not traceable.</t>
  </si>
  <si>
    <t>SIEM-derived metrics feed executive and board reporting with event traceability.</t>
  </si>
  <si>
    <t>Metric relevance and accuracy are reviewed with stakeholders and refined.</t>
  </si>
  <si>
    <t>GV.OV-01, ID.IM-01 (Partial, asserted)</t>
  </si>
  <si>
    <t>PM-6, CA-7, AU-6 (Partial, asserted)</t>
  </si>
  <si>
    <t>Cl.9.1, A.8.16 (Partial, asserted)</t>
  </si>
  <si>
    <t>Security metrics and reporting; illustrative: KPI dashboards, executive and board reporting with drill-down traceability to source events. Category, not a product choice. Illustrative, not endorsements.</t>
  </si>
  <si>
    <t>Endpoint Detection &amp; Response (EDR/XDR)</t>
  </si>
  <si>
    <t>XDR-01</t>
  </si>
  <si>
    <t>EDR/XDR Platform Deployment</t>
  </si>
  <si>
    <t>Deploys an EDR or XDR agent on every in-scope endpoint and validates installation against an authoritative inventory.</t>
  </si>
  <si>
    <t>The organization shall deploy an EDR or XDR platform on all supported endpoints and systems deemed within scope for detection and response, with installation validated through automated and manual inventory checks.</t>
  </si>
  <si>
    <t>Endpoints without an agent are detection blind spots; attackers hunt for the one unmanaged host to gain a foothold no one is watching.</t>
  </si>
  <si>
    <t>Push agents through management tooling, reconcile installed agents against an authoritative asset inventory, and remediate coverage gaps. See Agent Health and Coverage Monitoring (XDR-02).</t>
  </si>
  <si>
    <t>No EDR/XDR agent deployed on endpoints.</t>
  </si>
  <si>
    <t>Agents installed manually on some systems with no coverage view.</t>
  </si>
  <si>
    <t>Deployment covers most endpoints but gaps are found reactively.</t>
  </si>
  <si>
    <t>Agents are deployed to all in-scope endpoints and validated against inventory.</t>
  </si>
  <si>
    <t>Coverage is measured against a live inventory, gaps are time-bound, and deployment is improved on a cadence.</t>
  </si>
  <si>
    <t>DE.CM-01, ID.AM-01 (Strong, asserted)</t>
  </si>
  <si>
    <t>SI-4, SI-3, CM-8 (Strong, asserted)</t>
  </si>
  <si>
    <t>CIS 10, CIS 1 (Strong, asserted)</t>
  </si>
  <si>
    <t>EDR/XDR endpoint agent platforms; illustrative: open-source endpoint detection agents (e.g., Wazuh, OSQuery), managed software deployment tooling. Category, not a product choice. Illustrative, not endorsements.</t>
  </si>
  <si>
    <t>XDR-02</t>
  </si>
  <si>
    <t>Agent Health and Coverage Monitoring</t>
  </si>
  <si>
    <t>Continuously monitors agent health, coverage status, and heartbeat to identify missing, offline, or tampered agents.</t>
  </si>
  <si>
    <t>The organization shall continuously monitor EDR/XDR agent health, coverage status, and heartbeat frequency to identify missing, offline, or tampered agents across the environment.</t>
  </si>
  <si>
    <t>A silently dead or removed agent leaves an unmonitored gap that still looks like coverage; attackers disable sensors before they act.</t>
  </si>
  <si>
    <t>Track agent heartbeat and version centrally, alert on offline, stale, or missing agents, and trigger reinstallation or investigation.</t>
  </si>
  <si>
    <t>Agent health and coverage are not monitored.</t>
  </si>
  <si>
    <t>Health checked manually when something seems wrong.</t>
  </si>
  <si>
    <t>Health monitoring exists but offline agents are handled inconsistently.</t>
  </si>
  <si>
    <t>Heartbeat, version, and coverage are monitored with alerts on missing or offline agents.</t>
  </si>
  <si>
    <t>Agent health metrics drive automated remediation and are reviewed and tuned on a cadence.</t>
  </si>
  <si>
    <t>DE.CM, ID.AM-01 (Partial, asserted)</t>
  </si>
  <si>
    <t>SI-4, CM-8 (Partial, asserted)</t>
  </si>
  <si>
    <t>A.8.16, A.8.7 (Partial, asserted)</t>
  </si>
  <si>
    <t>CIS 10, CIS 1 (Partial, asserted)</t>
  </si>
  <si>
    <t>Agent health and coverage monitoring; illustrative: fleet management for OSQuery, heartbeat and version dashboards, inventory reconciliation. Category, not a product choice. Illustrative, not endorsements.</t>
  </si>
  <si>
    <t>XDR-03</t>
  </si>
  <si>
    <t>Endpoint Telemetry Collection Standards</t>
  </si>
  <si>
    <t>Configures agents to collect granular telemetry across process, network, file, user, and registry activity with minimal performance impact.</t>
  </si>
  <si>
    <t>The organization shall configure EDR/XDR agents to collect granular telemetry, including process activity, network connections, file operations, user behaviors, and registry changes, with minimal performance degradation.</t>
  </si>
  <si>
    <t>Insufficient telemetry starves detection and investigation of raw evidence; you cannot detect or reconstruct what was never recorded.</t>
  </si>
  <si>
    <t>Define a telemetry standard specifying required event types, tune for performance, and enforce the configuration baseline across all agents.</t>
  </si>
  <si>
    <t>No defined telemetry standard; default or minimal collection.</t>
  </si>
  <si>
    <t>Telemetry enabled ad hoc per host or analyst.</t>
  </si>
  <si>
    <t>A collection profile exists but is applied inconsistently across the fleet.</t>
  </si>
  <si>
    <t>A telemetry standard defines required event types and is enforced fleet-wide.</t>
  </si>
  <si>
    <t>Telemetry coverage and performance impact are measured and the standard is revised on a cadence.</t>
  </si>
  <si>
    <t>AU-2, AU-12, SI-4 (Strong, asserted)</t>
  </si>
  <si>
    <t>Endpoint telemetry collection; illustrative: Sysmon, OSQuery, Auditd. Category, not a product choice. Illustrative, not endorsements.</t>
  </si>
  <si>
    <t>XDR-04</t>
  </si>
  <si>
    <t>Behavioral Detection Capabilities</t>
  </si>
  <si>
    <t>Uses behavioral detection to identify deviations from known-good patterns and adversary tradecraft not reliant on static signatures.</t>
  </si>
  <si>
    <t>The organization shall utilize the EDR/XDR platform’s behavioral detection features to identify deviations from known-good patterns or adversary tradecraft not reliant on static signatures.</t>
  </si>
  <si>
    <t>Signature-only detection misses novel, fileless, and living-off-the-land attacks that leave no known indicator behind.</t>
  </si>
  <si>
    <t>Enable behavioral and anomaly detection engines, map their coverage to adversary techniques, and tune to reduce noise.</t>
  </si>
  <si>
    <t>Detection relies solely on static signatures.</t>
  </si>
  <si>
    <t>Behavioral features enabled but untuned and unreviewed.</t>
  </si>
  <si>
    <t>Behavioral detection runs on some endpoints without consistent coverage mapping.</t>
  </si>
  <si>
    <t>Behavioral detection is standard, mapped to adversary techniques, and tuned.</t>
  </si>
  <si>
    <t>Behavioral coverage is measured against current tradecraft and improved on a cadence.</t>
  </si>
  <si>
    <t>DE.AE, DE.CM (Strong, asserted)</t>
  </si>
  <si>
    <t>SI-4, SI-3 (Strong, asserted)</t>
  </si>
  <si>
    <t>Behavioral detection engines; illustrative: Sigma behavioral rules, MITRE ATT&amp;CK-mapped analytics, anomaly detection. Category, not a product choice. Illustrative, not endorsements.</t>
  </si>
  <si>
    <t>XDR-05</t>
  </si>
  <si>
    <t>Signature and Heuristic Detection Updates</t>
  </si>
  <si>
    <t>Enables and verifies automatic updates of detection engines, threat signatures, and heuristic models.</t>
  </si>
  <si>
    <t>The organization shall enable and verify automatic updates of detection engines, threat signatures, and heuristic models to ensure coverage of the latest adversary techniques.</t>
  </si>
  <si>
    <t>Stale detection content misses current campaigns; an unpatched engine leaves known threats undetected across the fleet.</t>
  </si>
  <si>
    <t>Enable automatic updates, monitor update status and freshness, and alert on failed or stale detection content.</t>
  </si>
  <si>
    <t>Detection content is not updated or updates are unmanaged.</t>
  </si>
  <si>
    <t>Updates applied manually and inconsistently.</t>
  </si>
  <si>
    <t>Auto-update is enabled but freshness is not verified.</t>
  </si>
  <si>
    <t>Auto-update is enabled and update status is verified with alerts on failure.</t>
  </si>
  <si>
    <t>Update freshness and failure rates are measured and remediation is improved on a cadence.</t>
  </si>
  <si>
    <t>PR.PS-02, DE.CM (Partial, asserted)</t>
  </si>
  <si>
    <t>A.8.7 (Strong, asserted)</t>
  </si>
  <si>
    <t>Detection content update management; illustrative: vendor signature auto-update, YARA rule feeds, Sigma rule repositories. Category, not a product choice. Illustrative, not endorsements.</t>
  </si>
  <si>
    <t>XDR-06</t>
  </si>
  <si>
    <t>Endpoint Isolation Capability</t>
  </si>
  <si>
    <t>Enables remote network isolation of endpoints to contain potentially compromised systems during triage or investigation.</t>
  </si>
  <si>
    <t>The organization shall enable remote endpoint isolation through the EDR/XDR platform to contain potentially compromised systems during triage or investigation.</t>
  </si>
  <si>
    <t>Without rapid isolation, a compromised host keeps spreading, exfiltrating, and reaching command-and-control while responders scramble.</t>
  </si>
  <si>
    <t>Enable host isolation in the platform, define who may trigger it and under what criteria, and test the capability regularly.</t>
  </si>
  <si>
    <t>No remote isolation capability.</t>
  </si>
  <si>
    <t>Isolation possible but undefined and used improvised.</t>
  </si>
  <si>
    <t>Isolation is available with informal criteria for use.</t>
  </si>
  <si>
    <t>Isolation is enabled with defined authority, criteria, and tested procedures.</t>
  </si>
  <si>
    <t>Isolation timeliness and use are measured and the process is refined on a cadence.</t>
  </si>
  <si>
    <t>RS.MI-01, RS.MI-02 (Strong, asserted)</t>
  </si>
  <si>
    <t>IR-4, SC-7 (Partial, asserted)</t>
  </si>
  <si>
    <t>A.5.26 (Partial, asserted)</t>
  </si>
  <si>
    <t>CIS 17, CIS 13 (Partial, asserted)</t>
  </si>
  <si>
    <t>Remote endpoint isolation; illustrative: EDR network-quarantine features, host-based firewall isolation, Velociraptor. Category, not a product choice. Illustrative, not endorsements.</t>
  </si>
  <si>
    <t>XDR-07</t>
  </si>
  <si>
    <t>Automated Response Playbooks</t>
  </si>
  <si>
    <t>Defines and implements automated playbooks that respond to high-confidence detections with predefined mitigation actions.</t>
  </si>
  <si>
    <t>The organization shall define and implement automated playbooks within the XDR platform to respond to specific high-confidence threat detections with predefined mitigation actions.</t>
  </si>
  <si>
    <t>Manual-only response is too slow for fast-moving threats; the minutes lost to human triage let ransomware or credential theft complete.</t>
  </si>
  <si>
    <t>Build playbooks for high-confidence detections, gate destructive actions, and version and test them before enabling automation.</t>
  </si>
  <si>
    <t>No automated response; all actions are manual.</t>
  </si>
  <si>
    <t>One-off automations built ad hoc without testing.</t>
  </si>
  <si>
    <t>Some playbooks exist but coverage and safeguards vary.</t>
  </si>
  <si>
    <t>Playbooks for high-confidence detections are defined, gated, and tested.</t>
  </si>
  <si>
    <t>Playbook outcomes and false-action rates are measured and playbooks are tuned on a cadence.</t>
  </si>
  <si>
    <t>RS.MI-01, DE.AE (Partial, asserted)</t>
  </si>
  <si>
    <t>IR-4, SI-4 (Partial, asserted)</t>
  </si>
  <si>
    <t>Automated response orchestration (SOAR); illustrative: open playbook engines (e.g., Shuffle, TheHive/Cortex), EDR-native automation. Category, not a product choice. Illustrative, not endorsements.</t>
  </si>
  <si>
    <t>XDR-08</t>
  </si>
  <si>
    <t>File and Process Containment</t>
  </si>
  <si>
    <t>Uses EDR/XDR capabilities to suspend or terminate malicious processes and quarantine files without full endpoint isolation where appropriate.</t>
  </si>
  <si>
    <t>The organization shall leverage EDR/XDR capabilities to suspend or terminate malicious processes, quarantine files, and prevent the spread of threats without full endpoint isolation where appropriate.</t>
  </si>
  <si>
    <t>Without targeted containment, responders must choose between letting a threat run or isolating the whole host, disrupting users unnecessarily.</t>
  </si>
  <si>
    <t>Enable process termination and file quarantine actions, define approval and logging, and prefer targeted action over full isolation where suitable.</t>
  </si>
  <si>
    <t>No targeted process or file containment capability.</t>
  </si>
  <si>
    <t>Processes killed or files removed manually and inconsistently.</t>
  </si>
  <si>
    <t>Containment actions used with informal criteria.</t>
  </si>
  <si>
    <t>Process termination and file quarantine are standard, approved, and logged.</t>
  </si>
  <si>
    <t>Containment effectiveness is measured and criteria are refined on a cadence.</t>
  </si>
  <si>
    <t>SI-3, IR-4 (Strong, asserted)</t>
  </si>
  <si>
    <t>A.8.7, A.5.26 (Strong, asserted)</t>
  </si>
  <si>
    <t>Process and file containment; illustrative: EDR process termination and quarantine, YARA-driven quarantine, Velociraptor remediation. Category, not a product choice. Illustrative, not endorsements.</t>
  </si>
  <si>
    <t>XDR-09</t>
  </si>
  <si>
    <t>Endpoint Investigation Tools</t>
  </si>
  <si>
    <t>Uses built-in platform tools for live or retrospective endpoint investigation, including process tree visualization, timeline analysis, and remote shell access.</t>
  </si>
  <si>
    <t>The organization shall utilize built-in tools within the EDR/XDR platform to conduct live or retrospective investigations of endpoints, including process tree visualization, timeline analysis, and remote shell access.</t>
  </si>
  <si>
    <t>Without investigation tooling, analysts cannot scope an incident and miss root cause and persistence, leading to reinfection.</t>
  </si>
  <si>
    <t>Enable investigation features, grant them to trained responders under role-based access, and retain historical telemetry for retrospective queries.</t>
  </si>
  <si>
    <t>No investigation tooling; analysts work from alerts alone.</t>
  </si>
  <si>
    <t>Investigation done ad hoc with whatever access is available.</t>
  </si>
  <si>
    <t>Investigation tools used inconsistently and without retention guarantees.</t>
  </si>
  <si>
    <t>Investigation features are standard, access-controlled, and backed by retained telemetry.</t>
  </si>
  <si>
    <t>Investigation quality and time-to-scope are measured and improved on a cadence.</t>
  </si>
  <si>
    <t>RS.AN-03, DE.AE-02 (Strong, asserted)</t>
  </si>
  <si>
    <t>IR-4, AU-6 (Partial, asserted)</t>
  </si>
  <si>
    <t>A.5.26, A.8.16 (Partial, asserted)</t>
  </si>
  <si>
    <t>CIS 17, CIS 8 (Partial, asserted)</t>
  </si>
  <si>
    <t>Endpoint investigation and forensics; illustrative: Velociraptor, GRR Rapid Response, OSQuery live queries. Category, not a product choice. Illustrative, not endorsements.</t>
  </si>
  <si>
    <t>XDR-10</t>
  </si>
  <si>
    <t>Centralized XDR Management Console</t>
  </si>
  <si>
    <t>Maintains a centralized management console with role-based access and integration to alerting, ticketing, and monitoring systems.</t>
  </si>
  <si>
    <t>The organization shall maintain a centralized management interface for the EDR/XDR platform with role-based access and integration with alerting, ticketing, and monitoring systems.</t>
  </si>
  <si>
    <t>Fragmented management creates blind spots and inconsistent policy; without role-based access, over-privileged console accounts become an attacker prize.</t>
  </si>
  <si>
    <t>Operate a single console, enforce role-based access with strong authentication, and integrate with SIEM, ticketing, and monitoring workflows.</t>
  </si>
  <si>
    <t>No central console; management is fragmented or per-host.</t>
  </si>
  <si>
    <t>A console exists but access and integrations are unmanaged.</t>
  </si>
  <si>
    <t>Central console in use with partial access control and integrations.</t>
  </si>
  <si>
    <t>Central console enforces role-based access and integrates with alerting and ticketing.</t>
  </si>
  <si>
    <t>Console access, roles, and integrations are reviewed and improved on a cadence.</t>
  </si>
  <si>
    <t>PR.AA-05, DE.CM (Partial, asserted)</t>
  </si>
  <si>
    <t>AC-3, AC-6, SI-4 (Partial, asserted)</t>
  </si>
  <si>
    <t>Centralized security management console with RBAC; illustrative: unified EDR/XDR consoles, SIEM integration, ticketing integration. Category, not a product choice. Illustrative, not endorsements.</t>
  </si>
  <si>
    <t>XDR-11</t>
  </si>
  <si>
    <t>Cross-Platform Telemetry Correlation</t>
  </si>
  <si>
    <t>Ingests and correlates telemetry from non-endpoint sources such as identity providers, cloud platforms, email systems, and firewalls to enrich detections.</t>
  </si>
  <si>
    <t>The organization shall configure the XDR platform to ingest and correlate telemetry from non-endpoint sources such as identity providers, cloud platforms, email systems, and firewalls to enrich detections.</t>
  </si>
  <si>
    <t>An endpoint-only view misses multi-stage attacks that cross identity, cloud, and email; correlation gaps let campaigns hide in the seams.</t>
  </si>
  <si>
    <t>Onboard identity, cloud, email, and network sources, normalize their events, and build cross-source correlation rules.</t>
  </si>
  <si>
    <t>Only endpoint telemetry is used; no external sources correlated.</t>
  </si>
  <si>
    <t>A few external sources ingested without correlation.</t>
  </si>
  <si>
    <t>Several sources ingested with limited or manual correlation.</t>
  </si>
  <si>
    <t>Identity, cloud, email, and network telemetry are ingested and correlated into detections.</t>
  </si>
  <si>
    <t>Source coverage and correlation value are measured and expanded on a cadence.</t>
  </si>
  <si>
    <t>DE.AE-03, DE.CM (Strong, asserted)</t>
  </si>
  <si>
    <t>AU-6, SI-4 (Strong, asserted)</t>
  </si>
  <si>
    <t>Cross-source telemetry correlation (XDR/SIEM); illustrative: open SIEM correlation (e.g., Elastic, Wazuh), OpenTelemetry pipelines, identity and cloud log ingestion. Category, not a product choice. Illustrative, not endorsements.</t>
  </si>
  <si>
    <t>XDR-12</t>
  </si>
  <si>
    <t>Endpoint Threat Scoring and Prioritization</t>
  </si>
  <si>
    <t>Implements threat scoring models to prioritize detections by confidence, impact, spread potential, and asset criticality.</t>
  </si>
  <si>
    <t>The organization shall implement threat scoring models within the XDR platform to prioritize detected threats based on confidence, impact, spread potential, and asset criticality.</t>
  </si>
  <si>
    <t>Without prioritization, analysts drown in undifferentiated alerts and miss the few that matter; critical threats sit behind noise.</t>
  </si>
  <si>
    <t>Configure and tune risk scoring that incorporates asset criticality and impact, and calibrate scores against investigation outcomes.</t>
  </si>
  <si>
    <t>All detections treated equally with no scoring.</t>
  </si>
  <si>
    <t>Informal prioritization by individual analysts.</t>
  </si>
  <si>
    <t>Scoring exists but does not reflect asset criticality or impact consistently.</t>
  </si>
  <si>
    <t>Threat scoring prioritizes detections by confidence, impact, spread, and asset criticality.</t>
  </si>
  <si>
    <t>Scoring accuracy is measured against outcomes and models are recalibrated on a cadence.</t>
  </si>
  <si>
    <t>DE.AE-04, RS.MA-03 (Partial, asserted)</t>
  </si>
  <si>
    <t>RA-3, IR-4, SI-4 (Partial, asserted)</t>
  </si>
  <si>
    <t>Threat scoring and prioritization; illustrative: risk-based alert scoring, asset-criticality weighting, MITRE ATT&amp;CK-based prioritization. Category, not a product choice. Illustrative, not endorsements.</t>
  </si>
  <si>
    <t>XDR-13</t>
  </si>
  <si>
    <t>Controlled Use of Remote Remediation Tools</t>
  </si>
  <si>
    <t>Defines procedures for secure use of remote remediation tools, including file removal, script execution, and registry modification.</t>
  </si>
  <si>
    <t>The organization shall define procedures for secure use of remote remediation tools provided by the EDR/XDR platform, including file removal, script execution, and registry modification.</t>
  </si>
  <si>
    <t>Powerful remote-action tooling is itself a live-off-the-land capability; abused or hijacked, it becomes an attacker's remote admin across the fleet.</t>
  </si>
  <si>
    <t>Restrict remediation actions by role and approval, require change control for scripts, and log every action. See Response Action Audit Logging (XDR-21).</t>
  </si>
  <si>
    <t>Remote remediation used with no defined procedures.</t>
  </si>
  <si>
    <t>Actions taken ad hoc by whoever has access.</t>
  </si>
  <si>
    <t>Some restrictions and logging exist but are inconsistent.</t>
  </si>
  <si>
    <t>Remediation actions are role-restricted, approved, change-controlled, and logged.</t>
  </si>
  <si>
    <t>Use of remediation tooling is reviewed for misuse and procedures are improved on a cadence.</t>
  </si>
  <si>
    <t>PR.AA-05, RS.MI (Partial, asserted)</t>
  </si>
  <si>
    <t>AC-6, AC-3, CM-5 (Partial, asserted)</t>
  </si>
  <si>
    <t>A.8.18, A.8.2 (Partial, asserted)</t>
  </si>
  <si>
    <t>Remote remediation tooling with access control; illustrative: EDR live-response and remote shell, Velociraptor, controlled script execution. Category, not a product choice. Illustrative, not endorsements.</t>
  </si>
  <si>
    <t>XDR-14</t>
  </si>
  <si>
    <t>Threat Containment Policy Enforcement</t>
  </si>
  <si>
    <t>Applies endpoint containment policies that restrict access to resources, networks, or applications based on risk level or incident association.</t>
  </si>
  <si>
    <t>The organization shall apply containment policies at the endpoint level via the XDR platform to restrict access to resources, networks, or applications based on risk levels or incident association.</t>
  </si>
  <si>
    <t>Without policy-driven containment, response is ad hoc and inconsistent; risky hosts retain access they should have lost.</t>
  </si>
  <si>
    <t>Define risk-tiered containment policies, automate their enforcement at the endpoint, and review policy efficacy after incidents.</t>
  </si>
  <si>
    <t>No containment policies; access unchanged during incidents.</t>
  </si>
  <si>
    <t>Access restricted manually and inconsistently per incident.</t>
  </si>
  <si>
    <t>Containment policies exist but are applied unevenly.</t>
  </si>
  <si>
    <t>Risk-tiered containment policies are enforced at the endpoint automatically.</t>
  </si>
  <si>
    <t>Containment policy outcomes are measured and policies are refined on a cadence.</t>
  </si>
  <si>
    <t>RS.MI-01, PR.PS (Partial, asserted)</t>
  </si>
  <si>
    <t>AC-3, SC-7, IR-4 (Partial, asserted)</t>
  </si>
  <si>
    <t>A.5.26, A.8.22 (Partial, asserted)</t>
  </si>
  <si>
    <t>Endpoint containment policy enforcement; illustrative: host-based firewall policy, network access control, EDR containment policies. Category, not a product choice. Illustrative, not endorsements.</t>
  </si>
  <si>
    <t>XDR-15</t>
  </si>
  <si>
    <t>Endpoint Forensic Snapshot Collection</t>
  </si>
  <si>
    <t>Captures forensic snapshots or memory dumps from affected endpoints during investigations upon analyst initiation or predefined triggers.</t>
  </si>
  <si>
    <t>The organization shall configure the XDR platform to capture forensic snapshots or memory dumps from affected endpoints during incident investigations upon analyst initiation or predefined triggers.</t>
  </si>
  <si>
    <t>Volatile evidence such as memory and running state is lost on reboot; without timely capture, root-cause analysis and legal defensibility evaporate.</t>
  </si>
  <si>
    <t>Enable snapshot and memory acquisition, define triggers, and preserve chain of custody with secure evidence storage.</t>
  </si>
  <si>
    <t>No forensic snapshot or memory capture capability.</t>
  </si>
  <si>
    <t>Captures taken manually and inconsistently.</t>
  </si>
  <si>
    <t>Capture is available but triggers and custody handling vary.</t>
  </si>
  <si>
    <t>Snapshots and memory dumps are captured on defined triggers with preserved custody.</t>
  </si>
  <si>
    <t>Capture completeness and evidence integrity are measured and improved on a cadence.</t>
  </si>
  <si>
    <t>RS.AN-03 (Strong, asserted)</t>
  </si>
  <si>
    <t>A.5.28, A.5.26 (Strong, asserted)</t>
  </si>
  <si>
    <t>Forensic snapshot and memory acquisition; illustrative: Velociraptor, GRR, open memory-acquisition tools (e.g., AVML, WinPmem). Category, not a product choice. Illustrative, not endorsements.</t>
  </si>
  <si>
    <t>XDR-16</t>
  </si>
  <si>
    <t>Endpoint Risk Posture Reporting</t>
  </si>
  <si>
    <t>Uses XDR-native dashboards and reports to assess endpoint fleet risk posture, including vulnerable software, insecure configurations, and active threats.</t>
  </si>
  <si>
    <t>The organization shall leverage XDR-native dashboards and reports to assess risk posture across endpoint fleets, including vulnerable software, insecure configurations, and active threats.</t>
  </si>
  <si>
    <t>Without posture visibility, exposure accumulates unseen and leadership cannot direct remediation to the worst risks.</t>
  </si>
  <si>
    <t>Use posture dashboards to track vulnerable software and misconfigurations, and feed findings into remediation workflows.</t>
  </si>
  <si>
    <t>No posture reporting from the endpoint fleet.</t>
  </si>
  <si>
    <t>Posture assessed manually and occasionally.</t>
  </si>
  <si>
    <t>Posture dashboards exist but are not tied to remediation.</t>
  </si>
  <si>
    <t>Posture dashboards track vulnerabilities, misconfigurations, and threats and feed remediation.</t>
  </si>
  <si>
    <t>Posture trends are measured and drive prioritized remediation improved on a cadence.</t>
  </si>
  <si>
    <t>ID.RA-01, DE.CM (Partial, asserted)</t>
  </si>
  <si>
    <t>RA-5, CA-7, CM-6 (Partial, asserted)</t>
  </si>
  <si>
    <t>A.8.8, A.8.9 (Partial, asserted)</t>
  </si>
  <si>
    <t>CIS 7, CIS 4 (Partial, asserted)</t>
  </si>
  <si>
    <t>Endpoint posture and vulnerability dashboards; illustrative: OpenSCAP configuration assessment, OSQuery posture queries, vulnerability dashboards. Category, not a product choice. Illustrative, not endorsements.</t>
  </si>
  <si>
    <t>XDR-17</t>
  </si>
  <si>
    <t>Tamper Protection Enforcement</t>
  </si>
  <si>
    <t>Enforces anti-tampering mechanisms on agents to prevent unauthorized deactivation, modification, or evasion by local users or malware.</t>
  </si>
  <si>
    <t>The organization shall enforce anti-tampering mechanisms on EDR/XDR agents to prevent unauthorized deactivation, modification, or evasion by local users or malware.</t>
  </si>
  <si>
    <t>An attacker who disables the agent blinds detection; tamper protection is what keeps the sensor alive during an attack.</t>
  </si>
  <si>
    <t>Enable tamper protection, require strong authentication to uninstall or change the agent, and alert on tamper attempts.</t>
  </si>
  <si>
    <t>No tamper protection; agents can be disabled locally.</t>
  </si>
  <si>
    <t>Some protection enabled inconsistently across hosts.</t>
  </si>
  <si>
    <t>Tamper protection is on for most agents without alerting on attempts.</t>
  </si>
  <si>
    <t>Tamper protection is enforced fleet-wide with alerts on tamper attempts.</t>
  </si>
  <si>
    <t>Tamper attempts are measured and protection settings are hardened on a cadence.</t>
  </si>
  <si>
    <t>PR.PS-01, DE.CM (Partial, asserted)</t>
  </si>
  <si>
    <t>SI-7, SI-3, CM-5 (Partial, asserted)</t>
  </si>
  <si>
    <t>A.8.7, A.8.9 (Partial, asserted)</t>
  </si>
  <si>
    <t>CIS 10, CIS 4 (Partial, asserted)</t>
  </si>
  <si>
    <t>Agent tamper protection; illustrative: EDR tamper-protection settings, protected-process configuration, file integrity monitoring. Category, not a product choice. Illustrative, not endorsements.</t>
  </si>
  <si>
    <t>XDR-18</t>
  </si>
  <si>
    <t>Host-Based Exploit Mitigation Integration</t>
  </si>
  <si>
    <t>Integrates host-based exploit mitigation technologies such as memory protection, code injection prevention, and application control within the platform where supported.</t>
  </si>
  <si>
    <t>The organization shall integrate exploit mitigation technologies (e.g., memory protection, code injection prevention, application control) within the EDR/XDR platform where supported.</t>
  </si>
  <si>
    <t>Without exploit mitigation, memory-corruption and injection attacks succeed even against patched-but-vulnerable code paths.</t>
  </si>
  <si>
    <t>Enable available exploit-mitigation features, apply application control, and test for compatibility before broad enforcement.</t>
  </si>
  <si>
    <t>No host-based exploit mitigation enabled.</t>
  </si>
  <si>
    <t>Mitigations enabled ad hoc on a few systems.</t>
  </si>
  <si>
    <t>Some mitigations deployed without consistent coverage or testing.</t>
  </si>
  <si>
    <t>Exploit mitigations and application control are standard and tested for compatibility.</t>
  </si>
  <si>
    <t>Mitigation coverage and compatibility impact are measured and expanded on a cadence.</t>
  </si>
  <si>
    <t>SI-16, CM-7 (Strong, asserted)</t>
  </si>
  <si>
    <t>CIS 2, CIS 10 (Partial, asserted)</t>
  </si>
  <si>
    <t>Host-based exploit mitigation and application control; illustrative: Windows Exploit Guard, AppArmor/SELinux, application allowlisting. Category, not a product choice. Illustrative, not endorsements.</t>
  </si>
  <si>
    <t>XDR-19</t>
  </si>
  <si>
    <t>Alert Fidelity Assurance Processes</t>
  </si>
  <si>
    <t>Implements alert validation workflows to ensure high-fidelity alerts, minimizing alert fatigue and ensuring meaningful triage.</t>
  </si>
  <si>
    <t>The organization shall implement alert validation workflows to ensure high-fidelity alerts are produced by the XDR platform, minimizing alert fatigue and ensuring meaningful triage.</t>
  </si>
  <si>
    <t>Low-fidelity, noisy alerting buries real threats and burns out analysts; a true positive lost in noise is a missed breach.</t>
  </si>
  <si>
    <t>Tune detections, track false-positive rates, and implement triage and validation with feedback loops into detection content.</t>
  </si>
  <si>
    <t>No alert tuning; all alerts treated as raw noise.</t>
  </si>
  <si>
    <t>Tuning done reactively when analysts complain.</t>
  </si>
  <si>
    <t>Some validation and tuning exist without measurement.</t>
  </si>
  <si>
    <t>Alert validation and tuning workflows reduce false positives and support triage.</t>
  </si>
  <si>
    <t>Alert fidelity and false-positive rates are measured and detections are tuned on a cadence.</t>
  </si>
  <si>
    <t>DE.AE, ID.IM (Partial, asserted)</t>
  </si>
  <si>
    <t>SI-4, IR-4 (Partial, asserted)</t>
  </si>
  <si>
    <t>A.5.25, A.8.16 (Partial, asserted)</t>
  </si>
  <si>
    <t>CIS 17, CIS 8 (Weak, asserted)</t>
  </si>
  <si>
    <t>Alert tuning and detection quality management; illustrative: Sigma rule tuning, false-positive tracking, detection-as-code testing. Category, not a product choice. Illustrative, not endorsements.</t>
  </si>
  <si>
    <t>XDR-20</t>
  </si>
  <si>
    <t>Custom Detection Logic Development</t>
  </si>
  <si>
    <t>Develops and maintains custom detection rules to detect threats specific to the environment, applications, or configurations.</t>
  </si>
  <si>
    <t>The organization shall develop and maintain custom detection rules within the EDR/XDR platform to detect threats specific to its environment, applications, or configurations.</t>
  </si>
  <si>
    <t>Vendor detections miss threats unique to your applications and configurations; without custom logic, tailored attacks pass undetected.</t>
  </si>
  <si>
    <t>Author custom detections mapped to adversary techniques, version-control and test them, and review for drift and coverage gaps.</t>
  </si>
  <si>
    <t>No custom detections; reliance on vendor content only.</t>
  </si>
  <si>
    <t>Occasional one-off rules written and forgotten.</t>
  </si>
  <si>
    <t>Custom rules exist but are untested and unmanaged.</t>
  </si>
  <si>
    <t>Custom detections are authored, version-controlled, tested, and mapped to techniques.</t>
  </si>
  <si>
    <t>Custom detection coverage and efficacy are measured and improved on a cadence.</t>
  </si>
  <si>
    <t>DE.AE, DE.CM (Partial, asserted)</t>
  </si>
  <si>
    <t>Custom detection engineering; illustrative: Sigma, YARA, detection-as-code repositories mapped to MITRE ATT&amp;CK. Category, not a product choice. Illustrative, not endorsements.</t>
  </si>
  <si>
    <t>XDR-21</t>
  </si>
  <si>
    <t>Response Action Audit Logging</t>
  </si>
  <si>
    <t>Logs and audits all response actions taken via the platform, including automation-initiated and analyst-initiated actions, for accountability and forensic review.</t>
  </si>
  <si>
    <t>The organization shall log and audit all response actions taken via the XDR platform, including automation-initiated and analyst-initiated actions, for accountability and forensic review.</t>
  </si>
  <si>
    <t>Untracked response actions defeat accountability and forensic reconstruction; a malicious or erroneous action cannot be traced or reversed.</t>
  </si>
  <si>
    <t>Log every response action with actor, target, time, and outcome, protect logs from tampering, and review them periodically.</t>
  </si>
  <si>
    <t>Response actions are not logged.</t>
  </si>
  <si>
    <t>Some actions logged inconsistently with no review.</t>
  </si>
  <si>
    <t>Actions are logged but coverage and protection vary.</t>
  </si>
  <si>
    <t>All response actions are logged with actor, target, time, and outcome and protected from tampering.</t>
  </si>
  <si>
    <t>Response action logs are reviewed for accountability and completeness on a cadence.</t>
  </si>
  <si>
    <t>PR.PS-04, DE.AE (Partial, asserted)</t>
  </si>
  <si>
    <t>Response action audit logging; illustrative: immutable audit trails, SIEM action logging, centralized log management. Category, not a product choice. Illustrative, not endorsements.</t>
  </si>
  <si>
    <t>XDR-22</t>
  </si>
  <si>
    <t>Executive and Operational Reporting</t>
  </si>
  <si>
    <t>Generates periodic reports tailored to executives and security leadership, summarizing threat trends, incident response actions, and endpoint security posture.</t>
  </si>
  <si>
    <t>The organization shall generate periodic reports from the XDR platform tailored to executives and security leadership, summarizing threat trends, incident response actions, and endpoint security posture.</t>
  </si>
  <si>
    <t>Without leadership-level reporting, security decisions and investment lack situational awareness and risks stay invisible to those who fund remediation.</t>
  </si>
  <si>
    <t>Produce scheduled reports tailored to leadership on threat trends, incidents, and posture, aligning metrics to the risk decisions they inform.</t>
  </si>
  <si>
    <t>No reporting to executives or leadership.</t>
  </si>
  <si>
    <t>Ad hoc reports produced on request only.</t>
  </si>
  <si>
    <t>Periodic reports exist but content and audience fit vary.</t>
  </si>
  <si>
    <t>Scheduled reports tailored to leadership cover trends, incidents, and posture.</t>
  </si>
  <si>
    <t>Report usefulness is reviewed with stakeholders and content is improved on a cadence.</t>
  </si>
  <si>
    <t>GV.OV, GV.RM (Partial, asserted)</t>
  </si>
  <si>
    <t>Cl.9.1, A.5.36 (Partial, asserted)</t>
  </si>
  <si>
    <t>Security reporting and dashboards; illustrative: XDR-native reporting, open dashboarding (e.g., Grafana, Kibana), metrics summaries. Category, not a product choice. Illustrative, not endorsements.</t>
  </si>
  <si>
    <t>Red Team / Blue Team / Purple Team Exercises (RBP)</t>
  </si>
  <si>
    <t>RBP-01</t>
  </si>
  <si>
    <t>Adversarial Simulation Program Governance</t>
  </si>
  <si>
    <t>Establishes governance for offensive and defensive simulation activities, including roles, authorization, and data-handling constraints.</t>
  </si>
  <si>
    <t>The organization shall establish governance for offensive and defensive simulation activities, including roles, responsibilities, authorization processes, and data classification constraints.</t>
  </si>
  <si>
    <t>Without governance, adversarial simulations run on informal say-so; scope creep, unauthorized targeting of production or third parties, and mishandled sensitive findings become likely and unaccountable.</t>
  </si>
  <si>
    <t>Charter the simulation program with named accountable owners, a written authorization workflow, and rules for classifying and protecting exercise data and findings; require sign-off before any engagement begins.</t>
  </si>
  <si>
    <t>No governance over simulation activity; exercises happen on request without authorization.</t>
  </si>
  <si>
    <t>Roles and approvals handled informally per engagement.</t>
  </si>
  <si>
    <t>A basic authorization process exists but roles and data constraints vary by team.</t>
  </si>
  <si>
    <t>Documented program governance defines roles, authorization steps, and data-classification constraints for all simulations.</t>
  </si>
  <si>
    <t>Governance effectiveness is reviewed on a cadence and updated as the program and threat landscape change.</t>
  </si>
  <si>
    <t>GV.RM, GV.OC, ID.IM-02 (Partial, asserted)</t>
  </si>
  <si>
    <t>CA-2(2), CA-8, PM-14 (Partial, asserted)</t>
  </si>
  <si>
    <t>A.5.1, A.5.8, Cl.6.1 (Partial, asserted)</t>
  </si>
  <si>
    <t>Program governance and authorization workflow tooling; illustrative: GRC platforms, documented RoE and authorization templates, ticketing-based approval workflows. Category, not a product choice. Illustrative, not endorsements.</t>
  </si>
  <si>
    <t>RBP-02</t>
  </si>
  <si>
    <t>Red Team Charter and Rules of Engagement (RoE)</t>
  </si>
  <si>
    <t>Maintains a formal Red Team charter and detailed Rules of Engagement defining scope, permissible techniques, timing, notification, and safety mechanisms.</t>
  </si>
  <si>
    <t>The organization shall maintain a formal charter and detailed Rules of Engagement (RoE) for Red Team operations that define scope, permissible techniques, timing, notification protocols, and safety mechanisms.</t>
  </si>
  <si>
    <t>Absent a charter and RoE, a Red Team can exceed authorized scope, use techniques that damage production, or trigger real incident response and legal exposure with no agreed boundaries or abort criteria.</t>
  </si>
  <si>
    <t>Write a charter authorizing the Red Team and a per-engagement RoE that fixes in-scope targets, allowed and prohibited techniques, timing windows, notification and deconfliction contacts, and stop conditions; obtain signatures before execution.</t>
  </si>
  <si>
    <t>No charter or RoE; Red Team acts without written boundaries.</t>
  </si>
  <si>
    <t>Scope agreed verbally or in email per engagement.</t>
  </si>
  <si>
    <t>A basic RoE template exists but coverage of techniques and safety varies.</t>
  </si>
  <si>
    <t>A formal charter plus detailed, signed RoE governs every engagement, including notification and safety mechanisms.</t>
  </si>
  <si>
    <t>RoE content and adherence are reviewed after engagements and refined against lessons learned.</t>
  </si>
  <si>
    <t>GV.RM, ID.IM-02 (Partial, asserted)</t>
  </si>
  <si>
    <t>CA-8, CA-8(1), RA-5(11) (Strong, asserted)</t>
  </si>
  <si>
    <t>A.5.8, A.8.29 (Partial, asserted)</t>
  </si>
  <si>
    <t>CIS 18.5 (Partial, asserted)</t>
  </si>
  <si>
    <t>Charter and RoE documentation with sign-off; illustrative: standardized RoE templates, penetration-testing engagement agreements, e-signature workflows. Category, not a product choice. Illustrative, not endorsements.</t>
  </si>
  <si>
    <t>RBP-03</t>
  </si>
  <si>
    <t>Blue Team Readiness Assessment</t>
  </si>
  <si>
    <t>Assesses Blue Team readiness before exercises, confirming staffing, monitoring, escalation procedures, and isolation tooling are in place.</t>
  </si>
  <si>
    <t>The organization shall assess Blue Team readiness prior to exercises, ensuring adequate staffing, monitoring capabilities, escalation procedures, and isolation tools are in place to support real-time defensive operations.</t>
  </si>
  <si>
    <t>Running an exercise against an unready Blue Team wastes the engagement and yields no defensive signal; gaps in monitoring or containment tools surface as noise rather than actionable findings.</t>
  </si>
  <si>
    <t>Verify before each exercise that analysts are staffed and briefed, monitoring coverage is live, escalation paths are defined, and isolation or containment tools are available and tested.</t>
  </si>
  <si>
    <t>No readiness check; Blue Team learns of exercises as they happen.</t>
  </si>
  <si>
    <t>Readiness confirmed informally by a lead.</t>
  </si>
  <si>
    <t>A readiness checklist exists but is applied inconsistently.</t>
  </si>
  <si>
    <t>Documented readiness assessment covering staffing, monitoring, escalation, and isolation runs before each exercise.</t>
  </si>
  <si>
    <t>Readiness gaps are tracked, remediated, and readiness trends are reviewed over time.</t>
  </si>
  <si>
    <t>DE.CM, RS.MA-01, PR.PS (Partial, asserted)</t>
  </si>
  <si>
    <t>IR-3, IR-4, IR-8, SI-4 (Partial, asserted)</t>
  </si>
  <si>
    <t>A.5.24, A.5.25, A.8.16 (Partial, asserted)</t>
  </si>
  <si>
    <t>Readiness assessment and SOC operations tooling; illustrative: readiness checklists, SIEM/monitoring coverage reviews, incident-response runbooks. Category, not a product choice. Illustrative, not endorsements.</t>
  </si>
  <si>
    <t>RBP-04</t>
  </si>
  <si>
    <t>Purple Team Integration Model</t>
  </si>
  <si>
    <t>Defines an integration model for Purple Team exercises enabling iterative collaboration between offensive and defensive teams with structured feedback loops.</t>
  </si>
  <si>
    <t>The organization shall define an integration model for Purple Team exercises that facilitates iterative collaboration between offensive and defensive teams, with defined communication and feedback loops.</t>
  </si>
  <si>
    <t>Without a defined integration model, red and blue work in isolation; detections are never tuned during the engagement and the same techniques succeed repeatedly with no shared learning.</t>
  </si>
  <si>
    <t>Establish a Purple Team model with defined communication channels, cadence for red-to-blue handoff, and feedback loops so detections are tuned and re-tested within the exercise.</t>
  </si>
  <si>
    <t>No Purple Team model; offense and defense never collaborate directly.</t>
  </si>
  <si>
    <t>Ad hoc collaboration when individuals choose to share.</t>
  </si>
  <si>
    <t>Some exercises use collaboration but structure and feedback loops vary.</t>
  </si>
  <si>
    <t>A defined Purple Team integration model with communication and feedback loops governs joint exercises.</t>
  </si>
  <si>
    <t>Collaboration outcomes are measured and the integration model is refined on a cadence.</t>
  </si>
  <si>
    <t>ID.IM-01, ID.IM-02, DE.DP (Partial, asserted)</t>
  </si>
  <si>
    <t>CA-8, CA-2(2), IR-3 (Partial, asserted)</t>
  </si>
  <si>
    <t>A.5.8, A.8.16, Cl.10.1 (Partial, asserted)</t>
  </si>
  <si>
    <t>CIS 18, CIS 17 (Partial, asserted)</t>
  </si>
  <si>
    <t>Purple Team collaboration and detection-tuning tooling; illustrative: shared attack-tracking platforms (e.g., open Purple Team frameworks), detection-as-code repositories, collaborative chat/ticketing. Category, not a product choice. Illustrative, not endorsements.</t>
  </si>
  <si>
    <t>RBP-05</t>
  </si>
  <si>
    <t>Threat-Informed Exercise Design</t>
  </si>
  <si>
    <t>Designs exercises around current threat intelligence, industry-relevant adversaries, and known TTPs to ensure realism and defensive value.</t>
  </si>
  <si>
    <t>The organization shall design exercises based on current threat intelligence, industry-relevant adversaries, and known TTPs to ensure realism and value to organizational defense posture.</t>
  </si>
  <si>
    <t>Exercises built on generic or outdated scenarios test defenses against threats the organization will never face, giving false assurance while real adversary behaviors go unexamined.</t>
  </si>
  <si>
    <t>Use threat intelligence to select adversaries relevant to the organization's sector and map exercise scenarios to their documented TTPs, refreshing scenario libraries as intelligence changes. See Threat Intelligence and Hunting (TIH).</t>
  </si>
  <si>
    <t>Exercises use generic scenarios unrelated to real threats.</t>
  </si>
  <si>
    <t>Some scenarios loosely reference current threats.</t>
  </si>
  <si>
    <t>Threat intel informs design for some exercises but not consistently.</t>
  </si>
  <si>
    <t>Exercises are systematically designed from current intel and mapped to relevant adversary TTPs.</t>
  </si>
  <si>
    <t>Scenario relevance is measured against emerging intelligence and refreshed on a cadence.</t>
  </si>
  <si>
    <t>ID.RA-02, ID.RA-03, DE.AE (Strong, asserted)</t>
  </si>
  <si>
    <t>CA-8, RA-3(3), PM-16 (Strong, asserted)</t>
  </si>
  <si>
    <t>A.5.7, A.8.29 (Strong, asserted)</t>
  </si>
  <si>
    <t>CIS 18, CIS 13 (Partial, asserted)</t>
  </si>
  <si>
    <t>Threat-informed exercise design tooling; illustrative: MITRE ATT&amp;CK, threat-intelligence platforms, adversary emulation libraries. Category, not a product choice. Illustrative, not endorsements.</t>
  </si>
  <si>
    <t>RBP-06</t>
  </si>
  <si>
    <t>Exercise Type Differentiation</t>
  </si>
  <si>
    <t>Differentiates red, blue, purple, and hybrid exercises, keeping scope, expected outcomes, and execution protocols clear for each type.</t>
  </si>
  <si>
    <t>The organization shall differentiate between red team, blue team, purple team, and hybrid exercises, maintaining clarity in scope, expected outcomes, and execution protocols for each.</t>
  </si>
  <si>
    <t>Blurring exercise types leads to mismatched expectations: a stealth Red Team run judged like a collaborative Purple Team session, or defenders expecting notification during a covert test, producing disputes and unusable results.</t>
  </si>
  <si>
    <t>Document each exercise type with its defined objectives, participant roles, disclosure model, and success criteria, and select the correct type for each engagement's goal.</t>
  </si>
  <si>
    <t>Exercise types are undefined and used interchangeably.</t>
  </si>
  <si>
    <t>Teams distinguish types informally.</t>
  </si>
  <si>
    <t>Type definitions exist but scope and outcomes overlap in practice.</t>
  </si>
  <si>
    <t>Each exercise type has documented scope, outcomes, and execution protocol, applied per engagement.</t>
  </si>
  <si>
    <t>Type definitions are reviewed and refined as the program matures.</t>
  </si>
  <si>
    <t>ID.IM-02, GV.RM (Weak, asserted)</t>
  </si>
  <si>
    <t>CA-8, CA-2(2) (Partial, asserted)</t>
  </si>
  <si>
    <t>Exercise taxonomy and planning documentation; illustrative: engagement-type playbooks, program methodology references, planning templates. Category, not a product choice. Illustrative, not endorsements.</t>
  </si>
  <si>
    <t>RBP-07</t>
  </si>
  <si>
    <t>Emulation Plan Development</t>
  </si>
  <si>
    <t>Develops detailed emulation plans for each Red Team engagement outlining step-by-step attack chains, objective targets, and indicators of activity.</t>
  </si>
  <si>
    <t>The organization shall develop detailed emulation plans for each Red Team engagement that outline step-by-step attack chains, objective targets, and indicators of activity.</t>
  </si>
  <si>
    <t>Without a documented emulation plan, engagements improvise, coverage of intended TTPs is inconsistent, and defenders cannot correlate observed indicators to specific attacker actions afterward.</t>
  </si>
  <si>
    <t>Build an emulation plan per engagement that sequences the attack chain, names objective targets, and lists the indicators each step should generate so activity can be tracked and later replayed.</t>
  </si>
  <si>
    <t>No emulation plans; engagements are improvised.</t>
  </si>
  <si>
    <t>Loose notes of intended actions kept informally.</t>
  </si>
  <si>
    <t>Emulation plans exist for some engagements with varying detail.</t>
  </si>
  <si>
    <t>Detailed emulation plans with attack chains, targets, and indicators are standard for every engagement.</t>
  </si>
  <si>
    <t>Plan quality and coverage are reviewed and improved against outcomes over time.</t>
  </si>
  <si>
    <t>ID.RA-03, DE.AE-02, ID.IM-02 (Partial, asserted)</t>
  </si>
  <si>
    <t>Adversary emulation planning tooling; illustrative: MITRE ATT&amp;CK, published adversary-emulation plans (e.g., CTID emulation plans), open C2 and emulation frameworks. Category, not a product choice. Illustrative, not endorsements.</t>
  </si>
  <si>
    <t>RBP-08</t>
  </si>
  <si>
    <t>Defensive Control Testing</t>
  </si>
  <si>
    <t>Tests the effectiveness of deployed security controls during Red and Purple Team exercises, capturing bypassed or missed detections for remediation.</t>
  </si>
  <si>
    <t>The organization shall test the effectiveness of deployed security controls during Red Team and Purple Team exercises, capturing bypassed or missed detections for remediation.</t>
  </si>
  <si>
    <t>Controls assumed effective may silently fail; without deliberate testing, bypassed preventions and missed detections stay hidden until a real adversary exploits them.</t>
  </si>
  <si>
    <t>During exercises, exercise each relevant control, record which preventions and detections fired, missed, or were bypassed, and route gaps into remediation tracking. See Security Control Gap Identification (RBP-14).</t>
  </si>
  <si>
    <t>Control effectiveness is not tested during exercises.</t>
  </si>
  <si>
    <t>Some controls checked opportunistically.</t>
  </si>
  <si>
    <t>Control testing happens but gap capture is inconsistent.</t>
  </si>
  <si>
    <t>Deployed controls are systematically tested and bypassed or missed detections are logged for remediation.</t>
  </si>
  <si>
    <t>Control-test results feed metrics and drive prioritized, tracked improvement over time.</t>
  </si>
  <si>
    <t>PR.PS, DE.CM, ID.IM-01 (Strong, asserted)</t>
  </si>
  <si>
    <t>CA-7, CA-8, SI-4, RA-5 (Strong, asserted)</t>
  </si>
  <si>
    <t>A.8.8, A.8.16, A.8.29 (Strong, asserted)</t>
  </si>
  <si>
    <t>CIS 18, CIS 13, CIS 8 (Strong, asserted)</t>
  </si>
  <si>
    <t>Control validation and breach-and-attack simulation tooling; illustrative: open detection-testing frameworks (e.g., Atomic Red Team, Caldera), SIEM/EDR detection review. Category, not a product choice. Illustrative, not endorsements.</t>
  </si>
  <si>
    <t>RBP-09</t>
  </si>
  <si>
    <t>Real-Time Blue Team Performance Metrics</t>
  </si>
  <si>
    <t>Tracks Blue Team performance metrics during exercises, such as detection time, triage time, containment speed, and escalation accuracy.</t>
  </si>
  <si>
    <t>The organization shall track Blue Team metrics during exercises, such as detection time, triage time, containment speed, and escalation accuracy to evaluate defensive performance.</t>
  </si>
  <si>
    <t>Without measured defensive performance, improvement is guesswork; slow detection or misrouted escalations go unquantified and the organization cannot show whether its response is getting faster or better.</t>
  </si>
  <si>
    <t>Instrument exercises to capture timestamps for detection, triage, containment, and escalation, and evaluate escalation accuracy against ground truth to produce comparable metrics across exercises.</t>
  </si>
  <si>
    <t>No defensive performance metrics captured during exercises.</t>
  </si>
  <si>
    <t>Some timings noted informally.</t>
  </si>
  <si>
    <t>A few metrics captured but definitions and capture vary.</t>
  </si>
  <si>
    <t>Standard defensive metrics (detection, triage, containment, escalation) are captured for every exercise.</t>
  </si>
  <si>
    <t>Metrics are trended across exercises and used to set and pursue improvement targets.</t>
  </si>
  <si>
    <t>DE.AE, DE.CM, RS.MA, ID.IM-01 (Strong, asserted)</t>
  </si>
  <si>
    <t>IR-4, IR-5, SI-4, CA-7 (Strong, asserted)</t>
  </si>
  <si>
    <t>A.5.24, A.5.25, A.8.16, Cl.9.1 (Partial, asserted)</t>
  </si>
  <si>
    <t>Defensive metrics and case-management tooling; illustrative: SOAR/case-management platforms, SIEM dashboards, exercise scorekeeping. Category, not a product choice. Illustrative, not endorsements.</t>
  </si>
  <si>
    <t>RBP-10</t>
  </si>
  <si>
    <t>Exercise Safety and Risk Containment</t>
  </si>
  <si>
    <t>Implements safeguards during live exercises to prevent unintended service disruption, data corruption, or user impact, including kill-switch protocols.</t>
  </si>
  <si>
    <t>The organization shall implement safeguards during live exercises to prevent unintended service disruption, data corruption, or user impact, including “kill switch” protocols.</t>
  </si>
  <si>
    <t>A live exercise without containment controls can cause a real outage, corrupt production data, or harm users, turning a defensive test into a self-inflicted incident.</t>
  </si>
  <si>
    <t>Define abort and kill-switch procedures, prohibit destructive actions on production, agree containment boundaries in the RoE, and keep a deconfliction contact reachable throughout the exercise. See Red Team Charter and Rules of Engagement (RBP-02).</t>
  </si>
  <si>
    <t>No safety controls; exercises run without abort criteria.</t>
  </si>
  <si>
    <t>Safety handled by operator judgment case by case.</t>
  </si>
  <si>
    <t>Some safeguards defined but not consistently applied.</t>
  </si>
  <si>
    <t>Kill-switch and containment safeguards are defined and enforced for every live exercise.</t>
  </si>
  <si>
    <t>Safety incidents and near-misses are reviewed and safeguards strengthened accordingly.</t>
  </si>
  <si>
    <t>GV.RM, PR.PS, DE.CM (Partial, asserted)</t>
  </si>
  <si>
    <t>CA-8, RA-5(11), CP-2 (Partial, asserted)</t>
  </si>
  <si>
    <t>A.5.8, A.8.29, A.8.16 (Partial, asserted)</t>
  </si>
  <si>
    <t>Exercise safety and deconfliction controls; illustrative: documented abort/kill-switch procedures, isolated test enclaves, deconfliction communication channels. Category, not a product choice. Illustrative, not endorsements.</t>
  </si>
  <si>
    <t>RBP-11</t>
  </si>
  <si>
    <t>Command and Control (C2) Channel Simulation</t>
  </si>
  <si>
    <t>Simulates adversarial command-and-control channels during Red Team operations using realistic, covert, and evasive techniques aligned to known attacker profiles.</t>
  </si>
  <si>
    <t>The organization shall simulate adversarial C2 channels during Red Team operations using realistic, covert, and evasive techniques that align with known attacker profiles.</t>
  </si>
  <si>
    <t>If C2 is never simulated realistically, detections tuned only to obvious beaconing miss the covert and evasive channels real adversaries use, leaving a blind spot in network and endpoint monitoring.</t>
  </si>
  <si>
    <t>Emulate C2 using techniques and channels matching the profiled adversary, varying protocols, timing, and evasion, so detection engineering can be tested against realistic covert traffic.</t>
  </si>
  <si>
    <t>No C2 simulation in Red Team activity.</t>
  </si>
  <si>
    <t>Basic C2 used opportunistically without matching adversary profiles.</t>
  </si>
  <si>
    <t>C2 simulated for some engagements with limited realism.</t>
  </si>
  <si>
    <t>Realistic, evasive C2 aligned to attacker profiles is standard in Red Team operations.</t>
  </si>
  <si>
    <t>C2 realism and detection outcomes are reviewed and updated as adversary techniques evolve.</t>
  </si>
  <si>
    <t>DE.CM-01, DE.AE-02, ID.RA-03 (Partial, asserted)</t>
  </si>
  <si>
    <t>CA-8, SI-4(4), SC-7 (Partial, asserted)</t>
  </si>
  <si>
    <t>A.8.16, A.8.20, A.8.29 (Partial, asserted)</t>
  </si>
  <si>
    <t>CIS 13, CIS 18 (Partial, asserted)</t>
  </si>
  <si>
    <t>C2 emulation and covert-channel testing frameworks; illustrative: open C2 frameworks (e.g., Caldera, Sliver), redirector/domain-fronting techniques for testing, protocol-varying beacons. Category, not a product choice. Illustrative, not endorsements.</t>
  </si>
  <si>
    <t>RBP-12</t>
  </si>
  <si>
    <t>Stealth and Evasion Techniques Testing</t>
  </si>
  <si>
    <t>Includes stealth and evasion techniques in Red Team scenarios to evaluate detection and response to sophisticated intrusions.</t>
  </si>
  <si>
    <t>The organization shall include stealth and evasion techniques in Red Team scenarios to evaluate the organization’s ability to detect and respond to sophisticated intrusions.</t>
  </si>
  <si>
    <t>Defenses validated only against noisy attacks give false confidence; without testing evasion, defenders never learn whether they can catch a quiet, patient intruder who avoids obvious indicators.</t>
  </si>
  <si>
    <t>Incorporate defense-evasion, anti-forensic, and low-and-slow techniques into scenarios and assess whether monitoring and analysts detect and respond to them.</t>
  </si>
  <si>
    <t>No stealth or evasion tested; only overt activity.</t>
  </si>
  <si>
    <t>Some evasion attempted ad hoc by individual operators.</t>
  </si>
  <si>
    <t>Evasion included in some scenarios inconsistently.</t>
  </si>
  <si>
    <t>Stealth and evasion techniques are a standard element of Red Team scenarios.</t>
  </si>
  <si>
    <t>Detection of evasive activity is measured and evasion scenarios updated against current tradecraft.</t>
  </si>
  <si>
    <t>DE.CM, DE.AE-02, PR.PS (Partial, asserted)</t>
  </si>
  <si>
    <t>CA-8, SI-4, SI-4(24) (Partial, asserted)</t>
  </si>
  <si>
    <t>A.8.16, A.8.15, A.8.29 (Partial, asserted)</t>
  </si>
  <si>
    <t>CIS 13, CIS 8, CIS 18 (Partial, asserted)</t>
  </si>
  <si>
    <t>Defense-evasion testing tooling; illustrative: MITRE ATT&amp;CK defense-evasion techniques, open offensive frameworks, obfuscation/anti-forensic test methods. Category, not a product choice. Illustrative, not endorsements.</t>
  </si>
  <si>
    <t>RBP-13</t>
  </si>
  <si>
    <t>Internal Collaboration Facilitation (Purple Teaming)</t>
  </si>
  <si>
    <t>Coordinates Purple Team activities by co-locating or virtually integrating red and blue teams for shared analysis, detection engineering, and defensive tuning.</t>
  </si>
  <si>
    <t>The organization shall coordinate Purple Team activities by co-locating or virtually integrating red and blue teams for shared analysis, detection engineering, and defensive tuning.</t>
  </si>
  <si>
    <t>When red and blue never work side by side, detection engineering lags behind attacker technique and the feedback that turns a missed attack into a new detection never happens in real time.</t>
  </si>
  <si>
    <t>Bring red and blue together physically or virtually during exercises to review activity as it happens, jointly engineer detections, and tune defenses against the demonstrated techniques.</t>
  </si>
  <si>
    <t>Red and blue never collaborate directly.</t>
  </si>
  <si>
    <t>Occasional informal joint sessions.</t>
  </si>
  <si>
    <t>Some exercises include collaboration but without consistent process.</t>
  </si>
  <si>
    <t>Structured co-located or virtual collaboration for analysis and detection engineering is standard.</t>
  </si>
  <si>
    <t>Collaboration outputs (new detections, tunings) are tracked and the process is improved on a cadence.</t>
  </si>
  <si>
    <t>ID.IM-01, DE.DP, DE.CM (Partial, asserted)</t>
  </si>
  <si>
    <t>CA-8, IR-3, SI-4 (Partial, asserted)</t>
  </si>
  <si>
    <t>A.8.16, A.5.24, Cl.10.1 (Partial, asserted)</t>
  </si>
  <si>
    <t>CIS 18, CIS 13, CIS 17 (Partial, asserted)</t>
  </si>
  <si>
    <t>Detection engineering and collaboration tooling; illustrative: detection-as-code repositories (e.g., Sigma rules), shared attack-tracking boards, collaborative analysis platforms. Category, not a product choice. Illustrative, not endorsements.</t>
  </si>
  <si>
    <t>RBP-14</t>
  </si>
  <si>
    <t>Security Control Gap Identification</t>
  </si>
  <si>
    <t>Documents gaps in security visibility, alerting, response coordination, or control effectiveness discovered during team-based exercises.</t>
  </si>
  <si>
    <t>The organization shall document any gaps in security visibility, alerting, response coordination, or control effectiveness discovered during team-based exercises.</t>
  </si>
  <si>
    <t>Gaps observed but never recorded are gaps never fixed; without disciplined documentation, the same visibility and coordination failures recur in every exercise and in real incidents.</t>
  </si>
  <si>
    <t>Capture each discovered gap with its category, affected control or process, and severity in a tracked backlog, and assign remediation ownership. See Vulnerability and Patch Management (VPM).</t>
  </si>
  <si>
    <t>Gaps are not documented after exercises.</t>
  </si>
  <si>
    <t>Some gaps noted informally without follow-through.</t>
  </si>
  <si>
    <t>Gaps recorded inconsistently across exercises.</t>
  </si>
  <si>
    <t>All discovered gaps are documented with category and ownership in a tracked backlog.</t>
  </si>
  <si>
    <t>Gap remediation is tracked to closure and recurrence is analyzed and reduced over time.</t>
  </si>
  <si>
    <t>ID.RA-01, ID.IM-01, ID.IM-02 (Strong, asserted)</t>
  </si>
  <si>
    <t>CA-5, CA-7, RA-5, PM-4 (Strong, asserted)</t>
  </si>
  <si>
    <t>A.8.8, A.5.24, Cl.10.1 (Strong, asserted)</t>
  </si>
  <si>
    <t>Findings and remediation tracking tooling; illustrative: vulnerability/POA&amp;M trackers, issue-tracking systems, GRC finding registers. Category, not a product choice. Illustrative, not endorsements.</t>
  </si>
  <si>
    <t>RBP-15</t>
  </si>
  <si>
    <t>Replay and Detection Engineering Sessions</t>
  </si>
  <si>
    <t>Conducts post-exercise replay sessions walking Blue Team personnel through Red Team activity logs to engineer or improve detections.</t>
  </si>
  <si>
    <t>The organization shall conduct replay sessions post-exercise to walk through Red Team activity logs with Blue Team personnel to engineer or improve detections.</t>
  </si>
  <si>
    <t>Without replay, missed attacker actions stay missed; defenders never see the ground-truth sequence and lose the chance to build detections for the exact techniques that evaded them.</t>
  </si>
  <si>
    <t>After each exercise, review the Red Team activity timeline with Blue Team analysts against their own telemetry, identify where detection failed, and write or tune detections to close each gap.</t>
  </si>
  <si>
    <t>No replay sessions conducted.</t>
  </si>
  <si>
    <t>Occasional informal walkthroughs.</t>
  </si>
  <si>
    <t>Replay done for some exercises without a consistent method.</t>
  </si>
  <si>
    <t>Structured replay against Red Team logs to engineer detections follows every exercise.</t>
  </si>
  <si>
    <t>Detections produced from replay are validated and replay effectiveness is reviewed over time.</t>
  </si>
  <si>
    <t>ID.IM-01, DE.DP, DE.AE-02 (Strong, asserted)</t>
  </si>
  <si>
    <t>CA-7, IR-4(4), SI-4, IR-3 (Partial, asserted)</t>
  </si>
  <si>
    <t>A.8.16, A.5.24, A.5.27 (Partial, asserted)</t>
  </si>
  <si>
    <t>Log replay and detection engineering tooling; illustrative: SIEM historical search, detection-as-code (e.g., Sigma), timeline analysis of activity logs. Category, not a product choice. Illustrative, not endorsements.</t>
  </si>
  <si>
    <t>RBP-16</t>
  </si>
  <si>
    <t>Simulated Breach and Attack Scenarios</t>
  </si>
  <si>
    <t>Conducts periodic simulated breach exercises, such as assumed-breach or lateral-movement scenarios, to test internal detection and response without perimeter compromise.</t>
  </si>
  <si>
    <t>The organization shall conduct periodic simulated breach exercises (e.g., assumed breach or lateral movement scenarios) to test internal detection and response without external perimeter compromise.</t>
  </si>
  <si>
    <t>Defenses tuned to the perimeter miss an adversary already inside; without assumed-breach exercises, lateral movement and internal escalation go undetected because they are never rehearsed against.</t>
  </si>
  <si>
    <t>Run assumed-breach scenarios that start from an internal foothold and exercise lateral movement, privilege escalation, and internal detection and response on a defined cadence.</t>
  </si>
  <si>
    <t>No assumed-breach or internal-movement exercises.</t>
  </si>
  <si>
    <t>Internal scenarios attempted occasionally without structure.</t>
  </si>
  <si>
    <t>Simulated breach exercises run irregularly.</t>
  </si>
  <si>
    <t>Periodic assumed-breach exercises testing internal detection and response are standard.</t>
  </si>
  <si>
    <t>Internal detection performance is measured across exercises and scenarios are varied to broaden coverage.</t>
  </si>
  <si>
    <t>DE.CM, DE.AE-02, PR.AA-05, ID.RA-03 (Partial, asserted)</t>
  </si>
  <si>
    <t>CA-8, AC-6, SI-4, IR-4 (Partial, asserted)</t>
  </si>
  <si>
    <t>A.8.16, A.8.2, A.8.29 (Partial, asserted)</t>
  </si>
  <si>
    <t>CIS 13, CIS 6, CIS 18 (Partial, asserted)</t>
  </si>
  <si>
    <t>Assumed-breach and lateral-movement simulation tooling; illustrative: open adversary emulation frameworks (e.g., Caldera, Atomic Red Team), internal C2, attack-path analysis. Category, not a product choice. Illustrative, not endorsements.</t>
  </si>
  <si>
    <t>RBP-17</t>
  </si>
  <si>
    <t>Exercise Debrief and Hotwash Sessions</t>
  </si>
  <si>
    <t>Performs structured debriefings after every team-based exercise to capture lessons learned, share cross-team perspectives, and define improvement actions.</t>
  </si>
  <si>
    <t>The organization shall perform structured debriefings after every team-based exercise to capture lessons learned, discuss cross-team perspectives, and define improvement actions.</t>
  </si>
  <si>
    <t>Without a disciplined hotwash, insight evaporates when the exercise ends; disagreements between red and blue go unreconciled and improvement actions are never named or owned.</t>
  </si>
  <si>
    <t>Hold a structured debrief after each exercise with both teams, capture lessons learned and differing perspectives, and record improvement actions with owners and due dates.</t>
  </si>
  <si>
    <t>No debriefs held after exercises.</t>
  </si>
  <si>
    <t>Informal conversations sometimes occur.</t>
  </si>
  <si>
    <t>Debriefs happen for some exercises without consistent structure.</t>
  </si>
  <si>
    <t>A structured debrief with lessons learned and assigned actions follows every exercise.</t>
  </si>
  <si>
    <t>Action closure is tracked and debrief quality and follow-through are reviewed over time.</t>
  </si>
  <si>
    <t>ID.IM-01, ID.IM-02, RC.IM (Partial, asserted)</t>
  </si>
  <si>
    <t>IR-4(4), CA-7, CP-4(1), PM-4 (Partial, asserted)</t>
  </si>
  <si>
    <t>A.5.27, A.5.24, Cl.10.1 (Strong, asserted)</t>
  </si>
  <si>
    <t>CIS 17, CIS 18 (Partial, asserted)</t>
  </si>
  <si>
    <t>Debrief and lessons-learned tooling; illustrative: after-action review templates, hotwash facilitation guides, action-tracking systems. Category, not a product choice. Illustrative, not endorsements.</t>
  </si>
  <si>
    <t>RBP-18</t>
  </si>
  <si>
    <t>Maturity Model for Team-Based Exercises</t>
  </si>
  <si>
    <t>Adopts a maturity model to guide progression of team-based exercises from basic attack-path validation to full adversary-lifecycle emulation.</t>
  </si>
  <si>
    <t>The organization shall adopt a maturity model to guide the progression of team-based security exercises, ranging from basic attack path validation to full adversary lifecycle emulation.</t>
  </si>
  <si>
    <t>Without a maturity model, an exercise program plateaus at simple tests or lurches unevenly; there is no roadmap tying investment to increasing realism and defensive value.</t>
  </si>
  <si>
    <t>Adopt a maturity model defining progression stages for the exercise program, assess current state against it, and plan advancement toward broader adversary-lifecycle emulation.</t>
  </si>
  <si>
    <t>No maturity model; exercises have no progression framework.</t>
  </si>
  <si>
    <t>Progression discussed informally without a model.</t>
  </si>
  <si>
    <t>A maturity model referenced but not consistently used to plan.</t>
  </si>
  <si>
    <t>A defined maturity model guides assessment and planned progression of the exercise program.</t>
  </si>
  <si>
    <t>Program maturity is periodically assessed against the model and targets are set and pursued.</t>
  </si>
  <si>
    <t>ID.IM, GV.RM, GV.OC (Partial, asserted)</t>
  </si>
  <si>
    <t>PM-14, CA-7, CA-8 (Partial, asserted)</t>
  </si>
  <si>
    <t>Cl.10.1, A.5.1 (Partial, asserted)</t>
  </si>
  <si>
    <t>Exercise maturity assessment frameworks; illustrative: published adversary-emulation and Purple Team maturity models, capability self-assessment templates. Category, not a product choice. Illustrative, not endorsements.</t>
  </si>
  <si>
    <t>RBP-19</t>
  </si>
  <si>
    <t>Exercise Scheduling and Frequency</t>
  </si>
  <si>
    <t>Maintains a schedule for recurring Red, Blue, and Purple Team activities across business units and technical domains, with rotation and scenario variation.</t>
  </si>
  <si>
    <t>The organization shall maintain a schedule for recurring Red, Blue, and Purple Team activities across business units and technical domains, incorporating rotation and scenario variation.</t>
  </si>
  <si>
    <t>Ad hoc scheduling leaves parts of the organization never tested and repeats the same scenarios elsewhere; coverage gaps and stale scenarios reduce the program to theater.</t>
  </si>
  <si>
    <t>Maintain a program schedule that rotates exercises across business units and technical domains and varies scenarios so coverage is broad and repetition is avoided.</t>
  </si>
  <si>
    <t>No schedule; exercises occur only on demand.</t>
  </si>
  <si>
    <t>Exercises scheduled sporadically without coverage planning.</t>
  </si>
  <si>
    <t>A schedule exists but coverage and variation are uneven.</t>
  </si>
  <si>
    <t>A recurring schedule rotates exercises across units and domains with scenario variation.</t>
  </si>
  <si>
    <t>Coverage and cadence are tracked against plan and the schedule is adjusted to close gaps.</t>
  </si>
  <si>
    <t>ID.RA, GV.RM, ID.IM-02 (Partial, asserted)</t>
  </si>
  <si>
    <t>CA-2, CA-7, CA-8, RA-3 (Partial, asserted)</t>
  </si>
  <si>
    <t>A.8.29, A.8.8, Cl.9.2 (Partial, asserted)</t>
  </si>
  <si>
    <t>Exercise scheduling and coverage-planning tooling; illustrative: program calendars, coverage matrices mapped to business units and domains, planning trackers. Category, not a product choice. Illustrative, not endorsements.</t>
  </si>
  <si>
    <t>RBP-20</t>
  </si>
  <si>
    <t>Data and Log Capture for Exercise Analysis</t>
  </si>
  <si>
    <t>Ensures comprehensive logging of Red Team activity, Blue Team responses, and platform outputs during exercises to support retrospective analysis and tool tuning.</t>
  </si>
  <si>
    <t>The organization shall ensure comprehensive logging of Red Team activity, Blue Team responses, and platform outputs during exercises to support retrospective analysis and tool tuning.</t>
  </si>
  <si>
    <t>Missing exercise logs make replay and detection engineering impossible; without a captured record of what the attacker did and what the defense saw, findings cannot be verified or reproduced.</t>
  </si>
  <si>
    <t>Capture comprehensive, time-synchronized logs of Red Team actions, Blue Team responses, and security-tool outputs, and retain them for retrospective analysis and tuning. See Data and Log Capture supports Replay and Detection Engineering (RBP-15).</t>
  </si>
  <si>
    <t>Exercise activity is not logged.</t>
  </si>
  <si>
    <t>Some logs captured incidentally without coordination.</t>
  </si>
  <si>
    <t>Logging occurs but coverage and time sync vary.</t>
  </si>
  <si>
    <t>Comprehensive, time-synchronized logging of activity, responses, and tool outputs is standard for exercises.</t>
  </si>
  <si>
    <t>Log completeness is verified and capture is improved based on analysis needs over time.</t>
  </si>
  <si>
    <t>DE.CM-09, DE.AE-03, PR.PS-04 (Partial, asserted)</t>
  </si>
  <si>
    <t>AU-2, AU-3, AU-12, SI-4 (Partial, asserted)</t>
  </si>
  <si>
    <t>A.8.15, A.8.16, A.8.29 (Partial, asserted)</t>
  </si>
  <si>
    <t>Exercise logging and telemetry-capture tooling; illustrative: SIEM/log aggregation, EDR telemetry, Red Team activity loggers with synchronized timestamps. Category, not a product choice. Illustrative, not endorsements.</t>
  </si>
  <si>
    <t>RBP-21</t>
  </si>
  <si>
    <t>External Red Team Engagement Management</t>
  </si>
  <si>
    <t>Establishes vetting, onboarding, oversight, and post-engagement evaluation protocols for external Red Teams testing organizational defenses.</t>
  </si>
  <si>
    <t>The organization shall establish vetting, onboarding, oversight, and post-engagement evaluation protocols for external Red Teams engaged in testing organizational defenses.</t>
  </si>
  <si>
    <t>An unvetted external Red Team can mishandle sensitive access and findings, exceed scope, or deliver low-value work; without oversight the organization grants deep access on trust alone.</t>
  </si>
  <si>
    <t>Vet external Red Teams for competence and trustworthiness, onboard them under NDA and RoE, oversee the engagement, and evaluate deliverables and conduct afterward. See Third-Party and Supply Chain Risk (TPR).</t>
  </si>
  <si>
    <t>External Red Teams engaged without vetting or oversight.</t>
  </si>
  <si>
    <t>Basic checks done informally per engagement.</t>
  </si>
  <si>
    <t>Vetting and oversight applied inconsistently.</t>
  </si>
  <si>
    <t>Defined vetting, onboarding, oversight, and post-engagement evaluation govern all external Red Teams.</t>
  </si>
  <si>
    <t>Provider performance is tracked across engagements and selection criteria are refined.</t>
  </si>
  <si>
    <t>GV.SC, ID.RA-10, PR.AA (Partial, asserted)</t>
  </si>
  <si>
    <t>SA-9, CA-8, PS-7, SR-6 (Partial, asserted)</t>
  </si>
  <si>
    <t>A.5.19, A.5.20, A.5.21, A.5.8 (Partial, asserted)</t>
  </si>
  <si>
    <t>CIS 15, CIS 18 (Partial, asserted)</t>
  </si>
  <si>
    <t>Third-party engagement and oversight tooling; illustrative: vendor vetting and NDA workflows, engagement contracts and RoE, deliverable review checklists. Category, not a product choice. Illustrative, not endorsements.</t>
  </si>
  <si>
    <t>RBP-22</t>
  </si>
  <si>
    <t>Training Exercises for SOC and IR Staff</t>
  </si>
  <si>
    <t>Incorporates modified Red Team scenarios into training exercises for SOC analysts and incident responders to develop intuition and decision-making.</t>
  </si>
  <si>
    <t>The organization shall incorporate modified Red Team scenarios into training exercises for security operations center (SOC) analysts and incident responders to develop intuition and decision-making skills.</t>
  </si>
  <si>
    <t>Analysts trained only on documentation freeze under real pressure; without scenario-based practice, detection and response intuition never develops and first real incidents become the training ground.</t>
  </si>
  <si>
    <t>Adapt Red Team scenarios into repeatable training drills for SOC and IR staff that exercise detection, triage, and decision-making, and debrief performance to build skill.</t>
  </si>
  <si>
    <t>No scenario-based training for SOC or IR staff.</t>
  </si>
  <si>
    <t>Occasional informal tabletop or drill.</t>
  </si>
  <si>
    <t>Some scenario training delivered without a consistent program.</t>
  </si>
  <si>
    <t>Modified Red Team scenarios are a standard, recurring part of SOC and IR training.</t>
  </si>
  <si>
    <t>Analyst performance in drills is measured and training scenarios are refined to close skill gaps.</t>
  </si>
  <si>
    <t>PR.AT-01, PR.AT-02, ID.IM-01 (Partial, asserted)</t>
  </si>
  <si>
    <t>AT-2, AT-3, IR-2, CP-3 (Partial, asserted)</t>
  </si>
  <si>
    <t>A.6.3, A.5.24, A.8.16 (Partial, asserted)</t>
  </si>
  <si>
    <t>Scenario-based SOC/IR training tooling; illustrative: cyber ranges, tabletop and simulation exercises, open detection-testing scenarios for drills. Category, not a product choice. Illustrative, not endorsements.</t>
  </si>
  <si>
    <t>RBP-23</t>
  </si>
  <si>
    <t>Reporting of Adversarial Simulation Outcomes</t>
  </si>
  <si>
    <t>Documents and reports adversarial-exercise results, including objectives met, undetected activity, defensive wins, and action plans for detection and response improvement.</t>
  </si>
  <si>
    <t>The organization shall document and report the results of adversarial exercises, including objectives met, undetected activities, defensive wins, and action plans for detection and response improvement.</t>
  </si>
  <si>
    <t>Exercises that produce no reported outcome yield no accountability or investment; leadership cannot see where defenses failed or succeeded, and improvement actions are never funded or tracked.</t>
  </si>
  <si>
    <t>Produce a report for each exercise covering objectives met, undetected activity, defensive wins, and prioritized action plans, and deliver it to the accountable stakeholders. See Security Control Gap Identification (RBP-14).</t>
  </si>
  <si>
    <t>Exercise outcomes are not reported.</t>
  </si>
  <si>
    <t>Results shared verbally or in scattered notes.</t>
  </si>
  <si>
    <t>Reports produced for some exercises with varying content.</t>
  </si>
  <si>
    <t>A structured report of outcomes and action plans follows every exercise and reaches stakeholders.</t>
  </si>
  <si>
    <t>Reporting drives tracked action closure and report content is refined to inform decisions over time.</t>
  </si>
  <si>
    <t>ID.IM-01, ID.IM-02, GV.OC (Strong, asserted)</t>
  </si>
  <si>
    <t>CA-2, CA-8, CA-5, PM-4 (Strong, asserted)</t>
  </si>
  <si>
    <t>A.5.24, A.8.29, Cl.9.1 (Partial, asserted)</t>
  </si>
  <si>
    <t>Exercise reporting and action-tracking tooling; illustrative: standardized engagement report templates, executive findings dashboards, POA&amp;M/action trackers. Category, not a product choice. Illustrative, not endorsements.</t>
  </si>
  <si>
    <t>Malware Protection &amp; Digital Forensics (MDF)</t>
  </si>
  <si>
    <t>MDF-01</t>
  </si>
  <si>
    <t>Malware Prevention Policy</t>
  </si>
  <si>
    <t>Establishes a governing policy for acceptable use, malware prevention practices, scanning frequency, and software restrictions across all systems.</t>
  </si>
  <si>
    <t>The organization shall maintain a policy governing acceptable use, malware prevention practices, scanning frequency, and software restrictions across all information systems.</t>
  </si>
  <si>
    <t>Without a stated policy, anti-malware coverage, scan cadence, and software allowances vary by team and go unenforced, leaving gaps attackers exploit and audits cannot measure.</t>
  </si>
  <si>
    <t>Publish a malware prevention policy that sets acceptable use, required scanning frequency, and software restriction rules; assign an owner and review it on a set cadence. See Security Governance and Policy Management.</t>
  </si>
  <si>
    <t>No malware prevention policy exists.</t>
  </si>
  <si>
    <t>Expectations are verbal or scattered across unrelated documents.</t>
  </si>
  <si>
    <t>A policy exists for some systems but is not comprehensive or enforced.</t>
  </si>
  <si>
    <t>A documented policy covers acceptable use, scanning frequency, and software restrictions across all systems.</t>
  </si>
  <si>
    <t>Policy coverage and adherence are measured, reviewed, and updated against emerging threats.</t>
  </si>
  <si>
    <t>PR.PS, GV.PO (Strong, asserted)</t>
  </si>
  <si>
    <t>SI-3, PL-4, PM-1 (Strong, asserted)</t>
  </si>
  <si>
    <t>A.5.1, A.8.7 (Strong, asserted)</t>
  </si>
  <si>
    <t>CIS 10, CIS 2 (Partial, asserted)</t>
  </si>
  <si>
    <t>Policy management and endpoint protection platforms; illustrative: GRC policy repositories, published anti-malware baselines (e.g., CIS Benchmarks). Category, not a product choice. Illustrative, not endorsements.</t>
  </si>
  <si>
    <t>MDF-02</t>
  </si>
  <si>
    <t>Multi-Layered Malware Defense Strategy</t>
  </si>
  <si>
    <t>Implements defense-in-depth against malware using multiple layered controls such as anti-malware engines, sandboxing, threat emulation, and heuristic scanning.</t>
  </si>
  <si>
    <t>The organization shall implement a defense-in-depth approach to malware protection, utilizing multiple layers of controls such as anti-malware engines, sandboxing, threat emulation, and heuristic scanning.</t>
  </si>
  <si>
    <t>A single detection layer fails against novel or evasive malware; without overlapping controls one bypass leads directly to compromise with nothing behind it to catch the miss.</t>
  </si>
  <si>
    <t>Deploy complementary layers, signature and heuristic engines, sandboxing, and threat emulation, at endpoint, gateway, and network tiers so a miss at one layer is caught at another.</t>
  </si>
  <si>
    <t>A single anti-malware layer, or none, is deployed.</t>
  </si>
  <si>
    <t>Extra layers exist ad hoc on some assets.</t>
  </si>
  <si>
    <t>Multiple layers exist but coverage and configuration are inconsistent.</t>
  </si>
  <si>
    <t>Layered controls across endpoint, gateway, and network are standard and coordinated.</t>
  </si>
  <si>
    <t>Layer efficacy and coverage gaps are measured and tuned on a cadence.</t>
  </si>
  <si>
    <t>PR.PS, DE.CM-01 (Strong, asserted)</t>
  </si>
  <si>
    <t>SI-3, SC-7, SI-4 (Strong, asserted)</t>
  </si>
  <si>
    <t>CIS 10, CIS 13 (Strong, asserted)</t>
  </si>
  <si>
    <t>Multi-layer anti-malware and sandboxing tooling; illustrative: EDR agents, network sandboxes, open sandbox frameworks (e.g., Cuckoo/CAPE). Category, not a product choice. Illustrative, not endorsements.</t>
  </si>
  <si>
    <t>MDF-03</t>
  </si>
  <si>
    <t>Malware Signature Management</t>
  </si>
  <si>
    <t>Ensures malware protection solutions receive timely updates to detection signatures, heuristic definitions, and cloud-assisted intelligence feeds.</t>
  </si>
  <si>
    <t>The organization shall ensure all malware protection solutions receive timely updates to detection signatures, heuristic definitions, and cloud-assisted intelligence feeds.</t>
  </si>
  <si>
    <t>Stale signatures and definitions leave known malware undetected; a defense engine that is days behind the threat is effectively blind to current campaigns.</t>
  </si>
  <si>
    <t>Automate signature, heuristic, and intelligence-feed updates on a short interval; monitor update status per endpoint and alert on agents that fall behind.</t>
  </si>
  <si>
    <t>Detection content is rarely or manually updated.</t>
  </si>
  <si>
    <t>Updates happen when someone remembers or after an incident.</t>
  </si>
  <si>
    <t>Updates are scheduled but coverage or freshness is not verified.</t>
  </si>
  <si>
    <t>Automated timely updates and status monitoring are standard across all agents.</t>
  </si>
  <si>
    <t>Update latency and out-of-date agents are measured and driven down over time.</t>
  </si>
  <si>
    <t>PR.PS-02, ID.RA-01 (Strong, asserted)</t>
  </si>
  <si>
    <t>SI-3, SI-2 (Strong, asserted)</t>
  </si>
  <si>
    <t>A.8.7, A.8.8 (Strong, asserted)</t>
  </si>
  <si>
    <t>Anti-malware content distribution and threat-intel feeds; illustrative: vendor signature auto-update channels, open intelligence formats (e.g., STIX/TAXII). Category, not a product choice. Illustrative, not endorsements.</t>
  </si>
  <si>
    <t>MDF-04</t>
  </si>
  <si>
    <t>Advanced Malware Analysis Capability</t>
  </si>
  <si>
    <t>Maintains capability to perform advanced malware analysis including static analysis, dynamic behavior tracing, and unpacking of obfuscated code.</t>
  </si>
  <si>
    <t>The organization shall maintain capabilities to perform advanced analysis of suspected malware, including static analysis, dynamic behavior tracing, and unpacking of obfuscated code.</t>
  </si>
  <si>
    <t>Without in-depth analysis capability, novel or obfuscated malware is only understood at the surface, so scope, persistence, and impact are misjudged and remediation is incomplete.</t>
  </si>
  <si>
    <t>Stand up static and dynamic analysis tooling and skilled analysts, or a retained partner, to trace behavior and unpack obfuscated samples; feed findings into detections.</t>
  </si>
  <si>
    <t>No advanced analysis capability exists.</t>
  </si>
  <si>
    <t>Occasional deep analysis by an individual with personal tools.</t>
  </si>
  <si>
    <t>Some analysis capability exists but is inconsistent and undocumented.</t>
  </si>
  <si>
    <t>Static, dynamic, and unpacking capability is defined and repeatable, in-house or retained.</t>
  </si>
  <si>
    <t>Analysis output quality and turnaround are tracked and fed back into detections.</t>
  </si>
  <si>
    <t>DE.AE-02, RS.AN-03 (Strong, asserted)</t>
  </si>
  <si>
    <t>A.8.16, A.5.25 (Partial, asserted)</t>
  </si>
  <si>
    <t>CIS 10 (Weak, asserted)</t>
  </si>
  <si>
    <t>Static and dynamic malware analysis tooling; illustrative: open disassemblers (e.g., Ghidra), dynamic tracing sandboxes, unpacking frameworks. Category, not a product choice. Illustrative, not endorsements.</t>
  </si>
  <si>
    <t>MDF-05</t>
  </si>
  <si>
    <t>Sandboxing and Detonation Environments</t>
  </si>
  <si>
    <t>Deploys isolated sandbox environments to safely detonate suspicious files and URLs for behavioral analysis, attribution, and validation of detection efficacy.</t>
  </si>
  <si>
    <t>The organization shall deploy isolated sandbox environments to safely detonate suspicious files and URLs for behavioral analysis, attribution, and validation of detection efficacy.</t>
  </si>
  <si>
    <t>Detonating suspicious samples on production or unisolated systems can spread infection; lacking a sandbox, analysts either skip detonation or risk live compromise during analysis.</t>
  </si>
  <si>
    <t>Operate isolated, instrumented detonation environments with no path to production; capture behavior of files and URLs and use results to validate and tune detections.</t>
  </si>
  <si>
    <t>No sandbox or detonation environment exists.</t>
  </si>
  <si>
    <t>Ad hoc detonation on isolated or improvised machines.</t>
  </si>
  <si>
    <t>A sandbox exists but isolation or instrumentation is incomplete.</t>
  </si>
  <si>
    <t>Isolated, instrumented detonation environments are standard and separated from production.</t>
  </si>
  <si>
    <t>Detonation coverage and detection validation results are measured and improved.</t>
  </si>
  <si>
    <t>DE.AE-02, DE.CM-01 (Strong, asserted)</t>
  </si>
  <si>
    <t>SI-3, SC-44, SC-7 (Strong, asserted)</t>
  </si>
  <si>
    <t>A.8.7, A.8.16 (Partial, asserted)</t>
  </si>
  <si>
    <t>Isolated detonation and sandboxing environments; illustrative: open sandbox frameworks (e.g., CAPE/Cuckoo), network-detonation appliances. Category, not a product choice. Illustrative, not endorsements.</t>
  </si>
  <si>
    <t>MDF-06</t>
  </si>
  <si>
    <t>Malware Event Logging and Correlation</t>
  </si>
  <si>
    <t>Collects and retains malware event logs, including file hashes, process paths, network traffic, and user interactions, correlated with endpoint and network telemetry.</t>
  </si>
  <si>
    <t>The organization shall collect and retain logs related to malware events, including file hashes, process paths, associated network traffic, and user interactions, with correlation to endpoint and network telemetry.</t>
  </si>
  <si>
    <t>Without correlated malware logging, an infection is seen in isolation; investigators cannot trace how it arrived, what it touched, or whether it spread, and evidence for response is missing.</t>
  </si>
  <si>
    <t>Forward malware event data, hashes, process paths, associated traffic, and user actions, to a central platform and correlate with endpoint and network telemetry. See Security Monitoring and SIEM.</t>
  </si>
  <si>
    <t>Malware events are not centrally logged.</t>
  </si>
  <si>
    <t>Some events land in local or scattered logs.</t>
  </si>
  <si>
    <t>Central logging exists but correlation and retention are inconsistent.</t>
  </si>
  <si>
    <t>Malware events are centrally logged, correlated with telemetry, and retained per policy.</t>
  </si>
  <si>
    <t>Log completeness, correlation quality, and retention are measured and improved.</t>
  </si>
  <si>
    <t>AU-6, SI-4, AU-11 (Strong, asserted)</t>
  </si>
  <si>
    <t>Log aggregation and correlation platforms; illustrative: SIEM systems, open log pipelines (e.g., Elastic/OpenSearch), EDR telemetry. Category, not a product choice. Illustrative, not endorsements.</t>
  </si>
  <si>
    <t>MDF-07</t>
  </si>
  <si>
    <t>Executable File Reputation Validation</t>
  </si>
  <si>
    <t>Evaluates unknown executables and scripts against internal and external reputation services before execution or installation on enterprise systems.</t>
  </si>
  <si>
    <t>The organization shall evaluate unknown executables and scripts against internal and external reputation services prior to execution or installation on enterprise systems.</t>
  </si>
  <si>
    <t>Allowing unvetted executables to run invites malware disguised as legitimate software; without reputation checks, first-seen malicious binaries execute freely before any signature exists.</t>
  </si>
  <si>
    <t>Integrate file and script reputation lookups, internal allow/deny lists and external reputation services, into execution and installation paths; block or hold unknown-bad items. See Application Allowlisting.</t>
  </si>
  <si>
    <t>Unknown executables run without reputation checks.</t>
  </si>
  <si>
    <t>Reputation checked manually for suspicious files only.</t>
  </si>
  <si>
    <t>Reputation checks exist on some systems or paths.</t>
  </si>
  <si>
    <t>Reputation validation is standard before execution or installation enterprise-wide.</t>
  </si>
  <si>
    <t>Reputation coverage and block outcomes are measured and tuned.</t>
  </si>
  <si>
    <t>PR.PS-01, DE.CM-01 (Strong, asserted)</t>
  </si>
  <si>
    <t>SI-3, SI-7, CM-7 (Partial, asserted)</t>
  </si>
  <si>
    <t>A.8.7, A.8.19 (Partial, asserted)</t>
  </si>
  <si>
    <t>CIS 2, CIS 10 (Strong, asserted)</t>
  </si>
  <si>
    <t>File reputation and allowlisting tooling; illustrative: multi-engine reputation services (e.g., VirusTotal), application control, hash reputation feeds. Category, not a product choice. Illustrative, not endorsements.</t>
  </si>
  <si>
    <t>MDF-08</t>
  </si>
  <si>
    <t>Removable Media Malware Controls</t>
  </si>
  <si>
    <t>Implements controls to detect, scan, and restrict malware propagation via USB drives, optical media, and other removable storage.</t>
  </si>
  <si>
    <t>The organization shall implement specific controls for detecting, scanning, and restricting malware propagation via USB drives, optical media, and other removable storage devices.</t>
  </si>
  <si>
    <t>Removable media bypasses network defenses and carries malware directly onto endpoints; without controls, a single infected USB drive introduces malware behind the perimeter.</t>
  </si>
  <si>
    <t>Enforce device control policy that blocks or restricts removable media, scan permitted media on mount, and log device use. See Endpoint Device Control.</t>
  </si>
  <si>
    <t>Removable media is unrestricted and unscanned.</t>
  </si>
  <si>
    <t>Restrictions applied informally on some hosts.</t>
  </si>
  <si>
    <t>Device control exists but coverage or scanning is inconsistent.</t>
  </si>
  <si>
    <t>Removable-media restriction and on-mount scanning are standard and enforced.</t>
  </si>
  <si>
    <t>Device-control exceptions and media-borne detections are measured and reduced.</t>
  </si>
  <si>
    <t>PR.PS-01, PR.DS-01 (Strong, asserted)</t>
  </si>
  <si>
    <t>MP-7, SI-3, SC-41 (Strong, asserted)</t>
  </si>
  <si>
    <t>A.7.10, A.8.7 (Strong, asserted)</t>
  </si>
  <si>
    <t>CIS 10, CIS 13 (Partial, asserted)</t>
  </si>
  <si>
    <t>Removable-media device control tooling; illustrative: endpoint device control policies, USB port control, on-access scanning. Category, not a product choice. Illustrative, not endorsements.</t>
  </si>
  <si>
    <t>MDF-09</t>
  </si>
  <si>
    <t>Email and Web Gateway Malware Filtering</t>
  </si>
  <si>
    <t>Configures email and web gateways to detect and block malware-laden attachments, links, and payloads using signature, sandboxing, and machine learning technologies.</t>
  </si>
  <si>
    <t>The organization shall configure email and web gateways to detect and block malware-laden attachments, links, and payloads using signature, sandboxing, and machine learning technologies.</t>
  </si>
  <si>
    <t>Email and web are the primary malware delivery channels; without gateway filtering, malicious attachments and links reach users directly and depend entirely on the endpoint to catch them.</t>
  </si>
  <si>
    <t>Enable attachment sandboxing, link inspection, and payload scanning on email and web gateways; block or quarantine malicious content before it reaches users. See Email Security and Phishing Defense.</t>
  </si>
  <si>
    <t>Gateways do not filter malware.</t>
  </si>
  <si>
    <t>Basic filtering enabled with default settings only.</t>
  </si>
  <si>
    <t>Filtering exists but sandboxing or link inspection is partial.</t>
  </si>
  <si>
    <t>Signature, sandboxing, and link inspection are standard on email and web gateways.</t>
  </si>
  <si>
    <t>Gateway catch rates and bypasses are measured and tuned against current lures.</t>
  </si>
  <si>
    <t>PR.PS, DE.CM-01, PR.IR-01 (Strong, asserted)</t>
  </si>
  <si>
    <t>SI-3, SI-8, SC-7 (Strong, asserted)</t>
  </si>
  <si>
    <t>A.8.7, A.8.16, A.8.23 (Strong, asserted)</t>
  </si>
  <si>
    <t>CIS 9, CIS 10 (Strong, asserted)</t>
  </si>
  <si>
    <t>Email and web gateway malware filtering; illustrative: secure email gateways, web proxies with inspection, attachment detonation. Category, not a product choice. Illustrative, not endorsements.</t>
  </si>
  <si>
    <t>MDF-10</t>
  </si>
  <si>
    <t>Malware Infection Chain Mapping</t>
  </si>
  <si>
    <t>Documents and updates infection chain models, such as MITRE ATT&amp;CK mappings, for malware families relevant to the organization's risk profile.</t>
  </si>
  <si>
    <t>The organization shall document and update infection chain models (e.g., MITRE ATT&amp;CK) for known or emerging malware families relevant to the organization’s risk profile.</t>
  </si>
  <si>
    <t>Without mapped infection chains, detection and response are reactive and piecemeal; teams cannot anticipate an attacker's next step or spot the coverage gaps between stages.</t>
  </si>
  <si>
    <t>Map relevant malware families to a structured framework such as MITRE ATT&amp;CK, keep the models current, and use them to drive detection coverage and gap analysis.</t>
  </si>
  <si>
    <t>No infection chain modeling is performed.</t>
  </si>
  <si>
    <t>Occasional informal notes on how specific malware operates.</t>
  </si>
  <si>
    <t>Some families mapped but not maintained or standardized.</t>
  </si>
  <si>
    <t>Relevant families are mapped to a framework and kept current.</t>
  </si>
  <si>
    <t>Chain coverage and detection gaps are measured and closed over time.</t>
  </si>
  <si>
    <t>ID.RA-01, DE.AE-02 (Strong, asserted)</t>
  </si>
  <si>
    <t>RA-3, SI-4, PM-16 (Partial, asserted)</t>
  </si>
  <si>
    <t>Adversary behavior modeling frameworks; illustrative: MITRE ATT&amp;CK, threat-intel platforms, detection-coverage mapping (e.g., ATT&amp;CK Navigator). Category, not a product choice. Illustrative, not endorsements.</t>
  </si>
  <si>
    <t>MDF-11</t>
  </si>
  <si>
    <t>Malicious Persistence Mechanism Detection</t>
  </si>
  <si>
    <t>Monitors for malware persistence techniques including registry manipulation, scheduled tasks, service installation, and DLL hijacking.</t>
  </si>
  <si>
    <t>The organization shall monitor for signs of malware persistence techniques, including registry manipulation, scheduled tasks, service installation, and DLL hijacking.</t>
  </si>
  <si>
    <t>Malware that establishes persistence survives reboots and remediation; without persistence monitoring, an infection reappears after cleanup and long-term footholds go unnoticed.</t>
  </si>
  <si>
    <t>Deploy detections for common persistence mechanisms, autoruns, scheduled tasks, services, and DLL load anomalies, and alert on changes to persistence locations.</t>
  </si>
  <si>
    <t>Persistence mechanisms are not monitored.</t>
  </si>
  <si>
    <t>Persistence checked manually during some investigations.</t>
  </si>
  <si>
    <t>Some persistence detections exist with inconsistent coverage.</t>
  </si>
  <si>
    <t>Persistence monitoring across common mechanisms is standard and alerting.</t>
  </si>
  <si>
    <t>Persistence detection coverage and dwell time are measured and improved.</t>
  </si>
  <si>
    <t>SI-4, SI-7, CM-3 (Partial, asserted)</t>
  </si>
  <si>
    <t>A.8.16, A.8.9 (Partial, asserted)</t>
  </si>
  <si>
    <t>CIS 10, CIS 8 (Weak, asserted)</t>
  </si>
  <si>
    <t>Endpoint persistence monitoring tooling; illustrative: EDR behavioral detections, autoruns enumeration, open detection rule sets (e.g., Sigma). Category, not a product choice. Illustrative, not endorsements.</t>
  </si>
  <si>
    <t>MDF-12</t>
  </si>
  <si>
    <t>Malware-Driven Data Exfiltration Detection</t>
  </si>
  <si>
    <t>Identifies and alerts on behaviors indicative of malware-driven data exfiltration, such as staged data, encrypted outbound traffic, or beaconing.</t>
  </si>
  <si>
    <t>The organization shall identify and alert on behaviors indicative of data exfiltration resulting from malware infections, such as staged data, encrypted outbound traffic, or beaconing.</t>
  </si>
  <si>
    <t>Malware exfiltration often looks like normal traffic; without behavioral detection, staged and encrypted data leaves the environment undetected until the breach surfaces elsewhere.</t>
  </si>
  <si>
    <t>Baseline normal egress and alert on exfiltration indicators, data staging, unusual encrypted outbound volume, and command-and-control beaconing. See Data Loss Prevention.</t>
  </si>
  <si>
    <t>Exfiltration behaviors are not monitored.</t>
  </si>
  <si>
    <t>Noticed only when an incident is already known.</t>
  </si>
  <si>
    <t>Some egress or beaconing detections exist inconsistently.</t>
  </si>
  <si>
    <t>Exfiltration behavior detection and alerting are standard across egress paths.</t>
  </si>
  <si>
    <t>Detection efficacy and exfiltration dwell time are measured and improved.</t>
  </si>
  <si>
    <t>DE.CM-01, DE.AE-02, PR.DS-05 (Strong, asserted)</t>
  </si>
  <si>
    <t>SI-4, SC-7, AC-4 (Strong, asserted)</t>
  </si>
  <si>
    <t>A.8.16, A.8.12, A.8.20 (Partial, asserted)</t>
  </si>
  <si>
    <t>CIS 13, CIS 3 (Partial, asserted)</t>
  </si>
  <si>
    <t>Egress and exfiltration detection tooling; illustrative: network detection and response, beaconing analytics, DLP, open IDS rules (e.g., Suricata). Category, not a product choice. Illustrative, not endorsements.</t>
  </si>
  <si>
    <t>MDF-13</t>
  </si>
  <si>
    <t>Host-Based Malware Remediation</t>
  </si>
  <si>
    <t>Defines standard procedures for host-based remediation of confirmed malware infections, including quarantine, artifact removal, and re-imaging when required.</t>
  </si>
  <si>
    <t>The organization shall define standard procedures for host-based remediation of confirmed malware infections, including quarantine, artifact removal, and system re-imaging when required.</t>
  </si>
  <si>
    <t>Ad hoc cleanup leaves residual artifacts and reinfection paths; without a defined remediation standard, hosts return to service still compromised and inconsistency delays recovery.</t>
  </si>
  <si>
    <t>Document remediation runbooks covering isolation, artifact removal, and re-imaging criteria; automate quarantine where possible and verify the host is clean before restoring it. See Incident Response.</t>
  </si>
  <si>
    <t>No defined remediation procedure exists.</t>
  </si>
  <si>
    <t>Cleanup handled case by case by whoever responds.</t>
  </si>
  <si>
    <t>Some procedures documented but applied inconsistently.</t>
  </si>
  <si>
    <t>Standard remediation procedures with quarantine, removal, and re-imaging criteria are defined.</t>
  </si>
  <si>
    <t>Remediation completeness, reinfection rate, and recovery time are measured and improved.</t>
  </si>
  <si>
    <t>RS.MI-01, RS.MI-02, RC.RP-01 (Strong, asserted)</t>
  </si>
  <si>
    <t>IR-4, SI-3, IR-8 (Strong, asserted)</t>
  </si>
  <si>
    <t>A.5.26, A.8.7 (Strong, asserted)</t>
  </si>
  <si>
    <t>CIS 10, CIS 17 (Partial, asserted)</t>
  </si>
  <si>
    <t>Endpoint remediation and re-imaging tooling; illustrative: EDR host isolation and remediation, standardized re-imaging pipelines, quarantine workflows. Category, not a product choice. Illustrative, not endorsements.</t>
  </si>
  <si>
    <t>MDF-14</t>
  </si>
  <si>
    <t>Malware Attribution and Classification</t>
  </si>
  <si>
    <t>Classifies malware into families, variants, and threat actor affiliations where possible to inform threat models, prioritization, and defense tuning.</t>
  </si>
  <si>
    <t>The organization shall classify malware into families, variants, and threat actor affiliations where possible to inform threat models, incident prioritization, and long-term defense tuning.</t>
  </si>
  <si>
    <t>Treating every infection as generic wastes response effort and misses patterns; without classification, the organization cannot prioritize by actor intent or tune defenses to recurring threats.</t>
  </si>
  <si>
    <t>Classify samples by family, variant, and, where evidence supports, actor affiliation using internal analysis and external intelligence; feed classifications into prioritization and detection tuning.</t>
  </si>
  <si>
    <t>Malware is not classified.</t>
  </si>
  <si>
    <t>Occasional naming based on vendor labels only.</t>
  </si>
  <si>
    <t>Some classification occurs without consistent criteria.</t>
  </si>
  <si>
    <t>Family, variant, and actor classification is standard and informs prioritization.</t>
  </si>
  <si>
    <t>Classification accuracy and its effect on response are measured and refined.</t>
  </si>
  <si>
    <t>ID.RA-01, DE.AE-02, RS.AN-03 (Strong, asserted)</t>
  </si>
  <si>
    <t>A.5.7, A.5.25 (Partial, asserted)</t>
  </si>
  <si>
    <t>Malware classification and threat-intel tooling; illustrative: sample similarity clustering, YARA rule sets, threat-intel platforms. Category, not a product choice. Illustrative, not endorsements.</t>
  </si>
  <si>
    <t>MDF-15</t>
  </si>
  <si>
    <t>Memory Forensics Capability</t>
  </si>
  <si>
    <t>Maintains the ability to acquire and analyze volatile memory from compromised or suspicious hosts to uncover in-memory malware, rootkits, and execution traces.</t>
  </si>
  <si>
    <t>The organization shall maintain the ability to acquire and analyze volatile memory from compromised or suspicious hosts to uncover in-memory malware, rootkits, and execution traces.</t>
  </si>
  <si>
    <t>Memory-resident and fileless malware leaves little on disk; without memory forensics, in-memory implants, injected code, and rootkits are never seen and the true compromise is missed.</t>
  </si>
  <si>
    <t>Establish memory acquisition and analysis capability with validated tools and procedures; capture volatile memory before shutdown and analyze for injected code and hidden processes.</t>
  </si>
  <si>
    <t>No memory forensics capability exists.</t>
  </si>
  <si>
    <t>Memory captured improvised on rare occasions.</t>
  </si>
  <si>
    <t>Some capability exists but tooling or procedure is inconsistent.</t>
  </si>
  <si>
    <t>Memory acquisition and analysis capability is defined and repeatable.</t>
  </si>
  <si>
    <t>Capability readiness and analysis outcomes are measured and improved.</t>
  </si>
  <si>
    <t>IR-4, AU-6, SI-4 (Partial, asserted)</t>
  </si>
  <si>
    <t>A.5.28, A.5.25 (Partial, asserted)</t>
  </si>
  <si>
    <t>Volatile memory forensics tooling; illustrative: open memory analysis frameworks (e.g., Volatility), memory acquisition utilities. Category, not a product choice. Illustrative, not endorsements.</t>
  </si>
  <si>
    <t>MDF-16</t>
  </si>
  <si>
    <t>Disk and File System Forensic Acquisition</t>
  </si>
  <si>
    <t>Implements procedures for secure acquisition of full disk images or targeted file system snapshots to support forensic investigations and legal hold.</t>
  </si>
  <si>
    <t>The organization shall implement procedures for secure acquisition of full disk images or targeted file system snapshots to support forensic investigations and legal hold requirements.</t>
  </si>
  <si>
    <t>Improper acquisition alters or destroys evidence and breaks admissibility; without sound imaging procedures, investigations lack reliable source data and legal hold obligations go unmet.</t>
  </si>
  <si>
    <t>Define forensically sound acquisition procedures using write-blocking and verified hashing; produce full or targeted images and preserve them under legal hold where required.</t>
  </si>
  <si>
    <t>No defined forensic acquisition procedure exists.</t>
  </si>
  <si>
    <t>Images taken ad hoc without integrity controls.</t>
  </si>
  <si>
    <t>Some acquisition procedures exist but are inconsistently applied.</t>
  </si>
  <si>
    <t>Secure acquisition with write-blocking and hash verification is defined and standard.</t>
  </si>
  <si>
    <t>Acquisition integrity and legal-hold compliance are measured and improved.</t>
  </si>
  <si>
    <t>RS.AN-03, RS.AN-04 (Strong, asserted)</t>
  </si>
  <si>
    <t>AU-9, IR-4, IR-8 (Partial, asserted)</t>
  </si>
  <si>
    <t>A.5.28, A.5.34 (Strong, asserted)</t>
  </si>
  <si>
    <t>Forensic disk acquisition tooling; illustrative: write-blockers, open imaging formats and tools (e.g., dd, Autopsy/Sleuth Kit), hash verification. Category, not a product choice. Illustrative, not endorsements.</t>
  </si>
  <si>
    <t>MDF-17</t>
  </si>
  <si>
    <t>Chain of Custody for Digital Evidence</t>
  </si>
  <si>
    <t>Enforces chain of custody protocols for all collected forensic evidence to ensure integrity, admissibility, and traceability across the investigative lifecycle.</t>
  </si>
  <si>
    <t>The organization shall enforce chain of custody protocols for all collected forensic evidence to ensure integrity, admissibility, and traceability throughout the investigative lifecycle.</t>
  </si>
  <si>
    <t>Broken chain of custody renders evidence inadmissible and disputable; without documented custody, a defense can challenge integrity and the investigation's conclusions cannot be defended.</t>
  </si>
  <si>
    <t>Document every transfer, access, and storage event for evidence with timestamps and handlers; use tamper-evident storage and hash verification to prove integrity end to end.</t>
  </si>
  <si>
    <t>No chain of custody is maintained.</t>
  </si>
  <si>
    <t>Custody noted informally for some cases.</t>
  </si>
  <si>
    <t>Custody records exist but are incomplete or inconsistent.</t>
  </si>
  <si>
    <t>Chain of custody with documented transfers and integrity checks is enforced for all evidence.</t>
  </si>
  <si>
    <t>Custody completeness and integrity-verification results are measured and improved.</t>
  </si>
  <si>
    <t>RS.AN-04, RS.AN-03 (Strong, asserted)</t>
  </si>
  <si>
    <t>AU-9, AU-10, IR-4 (Strong, asserted)</t>
  </si>
  <si>
    <t>Evidence custody and integrity tooling; illustrative: chain-of-custody forms and logs, tamper-evident storage, cryptographic hashing. Category, not a product choice. Illustrative, not endorsements.</t>
  </si>
  <si>
    <t>MDF-18</t>
  </si>
  <si>
    <t>Forensic Timeline Reconstruction</t>
  </si>
  <si>
    <t>Uses timestamped data from logs, registries, and file systems to reconstruct a timeline of malware activity and affected system behaviors.</t>
  </si>
  <si>
    <t>The organization shall use timestamped data from various logs, registries, and file systems to reconstruct a timeline of malware activity and affected system behaviors.</t>
  </si>
  <si>
    <t>Without a reconstructed timeline, investigators cannot establish the sequence of events, entry point, or full scope, and response decisions rest on guesswork rather than ordered facts.</t>
  </si>
  <si>
    <t>Aggregate timestamped artifacts across logs, registry, and file systems into a normalized timeline; account for clock skew and use it to establish sequence, entry, and scope.</t>
  </si>
  <si>
    <t>No timeline reconstruction is performed.</t>
  </si>
  <si>
    <t>Events pieced together manually and inconsistently.</t>
  </si>
  <si>
    <t>Timelines built for some cases without a standard method.</t>
  </si>
  <si>
    <t>Timeline reconstruction from multiple artifact sources is a defined, repeatable practice.</t>
  </si>
  <si>
    <t>Timeline completeness and reconstruction time are measured and improved.</t>
  </si>
  <si>
    <t>RS.AN-03, DE.AE-03 (Strong, asserted)</t>
  </si>
  <si>
    <t>AU-6, AU-8, IR-4 (Partial, asserted)</t>
  </si>
  <si>
    <t>A.8.15, A.5.28 (Partial, asserted)</t>
  </si>
  <si>
    <t>Forensic timeline analysis tooling; illustrative: super-timeline frameworks (e.g., Plaso/log2timeline), log correlation, artifact parsers. Category, not a product choice. Illustrative, not endorsements.</t>
  </si>
  <si>
    <t>MDF-19</t>
  </si>
  <si>
    <t>Reverse Engineering of Malicious Code</t>
  </si>
  <si>
    <t>Maintains access to reverse engineering expertise or tooling for dissecting malicious binaries, scripts, and macros to understand function, intent, and impact.</t>
  </si>
  <si>
    <t>The organization shall maintain access to reverse engineering expertise or tooling for dissecting malicious binaries, scripts, and macros to understand function, intent, and system impact.</t>
  </si>
  <si>
    <t>Without reverse engineering, the true capability and objectives of sophisticated malware stay unknown, so detections, scoping, and remediation are built on incomplete understanding.</t>
  </si>
  <si>
    <t>Retain reverse engineering skill in-house or via partner, with disassembly and debugging tooling in an isolated lab; produce actionable findings on function, intent, and indicators.</t>
  </si>
  <si>
    <t>No reverse engineering capability or access exists.</t>
  </si>
  <si>
    <t>Occasional analysis by an individual using personal tools.</t>
  </si>
  <si>
    <t>Some capability exists but access and process are inconsistent.</t>
  </si>
  <si>
    <t>Reverse engineering capability, in-house or retained, is defined and available on demand.</t>
  </si>
  <si>
    <t>Capability utilization and output quality are measured and improved.</t>
  </si>
  <si>
    <t>IR-4, SI-4, SA-11 (Partial, asserted)</t>
  </si>
  <si>
    <t>Reverse engineering tooling; illustrative: open disassemblers and decompilers (e.g., Ghidra, radare2), debuggers, macro analyzers. Category, not a product choice. Illustrative, not endorsements.</t>
  </si>
  <si>
    <t>MDF-20</t>
  </si>
  <si>
    <t>Forensics Lab Environment Segregation</t>
  </si>
  <si>
    <t>Operates forensic analysis environments separate from production with tightly controlled access, data handling protocols, and malware detonation safeguards.</t>
  </si>
  <si>
    <t>The organization shall operate forensic analysis environments separate from production systems with tightly controlled access, data handling protocols, and malware detonation safeguards.</t>
  </si>
  <si>
    <t>Analyzing live malware near production risks spreading infection and contaminating evidence; without a segregated lab, detonation and analysis endanger the very systems under investigation.</t>
  </si>
  <si>
    <t>Build an isolated forensics lab with no production connectivity, controlled access, defined data handling, and detonation safeguards such as snapshots and network containment.</t>
  </si>
  <si>
    <t>Analysis is done on or near production systems.</t>
  </si>
  <si>
    <t>Some isolation improvised per investigation.</t>
  </si>
  <si>
    <t>A separate environment exists but isolation or access control is incomplete.</t>
  </si>
  <si>
    <t>A segregated forensics lab with access control and detonation safeguards is standard.</t>
  </si>
  <si>
    <t>Lab isolation, access, and containment controls are audited and improved.</t>
  </si>
  <si>
    <t>PR.IR-01, RS.AN-03, PR.AA-05 (Strong, asserted)</t>
  </si>
  <si>
    <t>SC-7, AC-4, SC-44 (Strong, asserted)</t>
  </si>
  <si>
    <t>A.8.22, A.8.31, A.8.7 (Strong, asserted)</t>
  </si>
  <si>
    <t>CIS 12, CIS 3 (Partial, asserted)</t>
  </si>
  <si>
    <t>Segregated forensic lab infrastructure; illustrative: isolated analysis networks, snapshot-based virtualization, air-gapped detonation. Category, not a product choice. Illustrative, not endorsements.</t>
  </si>
  <si>
    <t>MDF-21</t>
  </si>
  <si>
    <t>Coordination with Legal and HR for Malware Cases</t>
  </si>
  <si>
    <t>Defines procedures for involving legal counsel and human resources when forensic analysis reveals policy violations, IP theft, or insider threat indicators.</t>
  </si>
  <si>
    <t>The organization shall define procedures for involving legal counsel and human resources when forensic analysis reveals internal policy violations, intellectual property theft, or insider threat indicators.</t>
  </si>
  <si>
    <t>Without a defined path to legal and HR, investigations of insider or policy matters mishandle evidence, breach employment law, or tip off the subject, jeopardizing both the case and the organization.</t>
  </si>
  <si>
    <t>Define trigger criteria and escalation procedures that engage legal and HR early for insider, IP-theft, and policy cases; preserve evidence and confidentiality throughout. See Insider Threat Management.</t>
  </si>
  <si>
    <t>No procedure for involving legal or HR exists.</t>
  </si>
  <si>
    <t>Escalation happens ad hoc based on individual judgment.</t>
  </si>
  <si>
    <t>Some cases escalated but criteria and timing are inconsistent.</t>
  </si>
  <si>
    <t>Defined triggers and procedures engage legal and HR for relevant cases.</t>
  </si>
  <si>
    <t>Escalation timeliness and case handling outcomes are reviewed and improved.</t>
  </si>
  <si>
    <t>GV.RR-02, RS.CO-02, GV.OC-03 (Partial, asserted)</t>
  </si>
  <si>
    <t>IR-4, PS-8, AC-21 (Partial, asserted)</t>
  </si>
  <si>
    <t>A.5.4, A.6.4, A.5.28 (Strong, asserted)</t>
  </si>
  <si>
    <t>Case escalation and coordination processes; illustrative: documented legal/HR escalation workflows, case management systems, evidence handling procedures. Category, not a product choice. Illustrative, not endorsements.</t>
  </si>
  <si>
    <t>MDF-22</t>
  </si>
  <si>
    <t>Post-Malware Infection Assessments</t>
  </si>
  <si>
    <t>Conducts structured assessments after malware infections to identify entry vectors, control bypasses, residual risk, and required control enhancements.</t>
  </si>
  <si>
    <t>The organization shall conduct structured assessments following malware infections to identify entry vectors, security control bypasses, residual risk, and required control enhancements.</t>
  </si>
  <si>
    <t>Without post-infection assessment, the same entry vector and control gaps remain open; the organization recovers from the symptom but not the cause and is reinfected the same way.</t>
  </si>
  <si>
    <t>Run a structured post-incident review after infections to determine entry vector, which controls were bypassed, residual risk, and specific improvements; track the actions to closure. See Lessons Learned and Incident Review.</t>
  </si>
  <si>
    <t>No post-infection assessment is performed.</t>
  </si>
  <si>
    <t>Informal debriefs happen for major incidents only.</t>
  </si>
  <si>
    <t>Assessments occur for some infections without a standard method.</t>
  </si>
  <si>
    <t>Structured post-infection assessments with defined outputs are standard.</t>
  </si>
  <si>
    <t>Assessment findings, remediation closure, and recurrence are measured and improved.</t>
  </si>
  <si>
    <t>RS.AN-03, ID.IM-01, RC.RP-06 (Strong, asserted)</t>
  </si>
  <si>
    <t>IR-4, CA-7, PM-15 (Strong, asserted)</t>
  </si>
  <si>
    <t>A.5.27, A.5.26 (Strong, asserted)</t>
  </si>
  <si>
    <t>Post-incident review and improvement tooling; illustrative: structured lessons-learned methods, root-cause analysis, remediation tracking. Category, not a product choice. Illustrative, not endorsements.</t>
  </si>
  <si>
    <t>Cloud Security</t>
  </si>
  <si>
    <t>Cloud Security Posture Management (CSP)</t>
  </si>
  <si>
    <t>CSP-01</t>
  </si>
  <si>
    <t>Cloud Configuration Baseline Enforcement</t>
  </si>
  <si>
    <t>Defines, documents, and enforces secure configuration baselines for each cloud provider and service using standardized templates and validated benchmarks.</t>
  </si>
  <si>
    <t>Organizations shall define, document, and enforce cloud service configuration baselines for each provider and service in use, using standardized templates and validated industry benchmarks (e.g., CIS, CSA).</t>
  </si>
  <si>
    <t>Without an enforced baseline, each account and service is configured ad hoc; defaults ship insecure, drift goes unnoticed, and there is no reference to measure a misconfiguration against.</t>
  </si>
  <si>
    <t>Adopt CIS or CSA benchmarks per provider, express them as reusable templates, and enforce them at provisioning and runtime rather than as documentation alone.</t>
  </si>
  <si>
    <t>No defined cloud configuration baselines.</t>
  </si>
  <si>
    <t>Baselines exist informally for a few services or accounts.</t>
  </si>
  <si>
    <t>Documented baselines cover common services but enforcement is manual.</t>
  </si>
  <si>
    <t>Standardized, benchmarked baselines are defined per provider and enforced across accounts.</t>
  </si>
  <si>
    <t>Baseline coverage and enforcement are measured, exceptions tracked, and benchmarks refreshed on a cadence.</t>
  </si>
  <si>
    <t>PR.PS-01, ID.AM-08 (Strong, asserted)</t>
  </si>
  <si>
    <t>Cloud configuration baseline and benchmark tooling; illustrative: CIS Benchmarks, CSA Cloud Controls Matrix, infrastructure-as-code modules (e.g., Terraform). Category, not a product choice. Illustrative, not endorsements.</t>
  </si>
  <si>
    <t>CSP-02</t>
  </si>
  <si>
    <t>Continuous Configuration Monitoring</t>
  </si>
  <si>
    <t>Deploys automated tooling to continuously monitor cloud configurations for unauthorized changes, misconfigurations, and drift from approved baselines.</t>
  </si>
  <si>
    <t>Automated tools shall be deployed to continuously monitor for unauthorized changes, misconfigurations, or deviations from approved cloud configuration baselines.</t>
  </si>
  <si>
    <t>A one-time baseline decays; without continuous monitoring, a risky change made after provisioning can persist undetected for months until it is exploited.</t>
  </si>
  <si>
    <t>Run a cloud posture scanner continuously against live configurations, compare to the approved baseline, and alert on deviations. See Cloud Configuration Baseline Enforcement (CSP-01).</t>
  </si>
  <si>
    <t>No continuous configuration monitoring.</t>
  </si>
  <si>
    <t>Occasional manual reviews or point-in-time scans.</t>
  </si>
  <si>
    <t>Automated scanning runs on some accounts on a schedule.</t>
  </si>
  <si>
    <t>Continuous monitoring against baselines covers all accounts with alerting.</t>
  </si>
  <si>
    <t>Detection coverage and time-to-detect are measured and improved on a cadence.</t>
  </si>
  <si>
    <t>CM-3, CM-6, CA-7 (Strong, asserted)</t>
  </si>
  <si>
    <t>Cloud security posture management (CSPM) tooling; illustrative: open-source posture scanners (e.g., Prowler, ScoutSuite), cloud-native config monitoring services. Category, not a product choice. Illustrative, not endorsements.</t>
  </si>
  <si>
    <t>CSP-03</t>
  </si>
  <si>
    <t>Asset Discovery and Inventory</t>
  </si>
  <si>
    <t>Maintains a real-time inventory of all cloud assets across compute, storage, network, and serverless resources spanning accounts and providers.</t>
  </si>
  <si>
    <t>Cloud-native and third-party tools shall be implemented to maintain a real-time inventory of all cloud assets, including compute, storage, network, and serverless resources across accounts and providers.</t>
  </si>
  <si>
    <t>Assets you cannot see cannot be secured; unknown resources become shadow infrastructure, forgotten storage buckets, and unmonitored attack surface.</t>
  </si>
  <si>
    <t>Use cloud-native and third-party discovery to enumerate resources continuously across all accounts and providers, reconciling against a central inventory. See Asset Management if present.</t>
  </si>
  <si>
    <t>Inventory maintained manually or per account in spreadsheets.</t>
  </si>
  <si>
    <t>Automated discovery covers primary accounts and providers.</t>
  </si>
  <si>
    <t>Real-time inventory spans all accounts, providers, and resource types.</t>
  </si>
  <si>
    <t>Inventory completeness and freshness are measured, gaps investigated, and coverage improved.</t>
  </si>
  <si>
    <t>Cloud asset discovery and inventory tooling; illustrative: cloud-native resource inventories (e.g., AWS Config, Azure Resource Graph), open-source enumerators (e.g., Cartography). Category, not a product choice. Illustrative, not endorsements.</t>
  </si>
  <si>
    <t>CSP-04</t>
  </si>
  <si>
    <t>Identity &amp; Entitlement Visibility</t>
  </si>
  <si>
    <t>Maintains centralized visibility into cloud identities, roles, and entitlements and reviews permissions for alignment with least privilege.</t>
  </si>
  <si>
    <t>Organizations shall maintain centralized visibility into all cloud identities, roles, and entitlements, and ensure permissions are regularly reviewed for alignment with least privilege principles.</t>
  </si>
  <si>
    <t>Cloud entitlements sprawl silently; over-permissioned identities and unused roles become the primary path for privilege escalation and lateral movement after a credential is compromised.</t>
  </si>
  <si>
    <t>Aggregate identities and entitlements across accounts, analyze effective permissions, and drive periodic access reviews toward least privilege. See Identity and Access Management if present.</t>
  </si>
  <si>
    <t>No centralized view of cloud entitlements.</t>
  </si>
  <si>
    <t>Permissions reviewed reactively when problems arise.</t>
  </si>
  <si>
    <t>Entitlement visibility exists for main accounts, reviews are irregular.</t>
  </si>
  <si>
    <t>Centralized entitlement visibility with regular least-privilege reviews across accounts.</t>
  </si>
  <si>
    <t>Excess-permission metrics and review outcomes are tracked and drive continuous right-sizing.</t>
  </si>
  <si>
    <t>PR.AA-05, ID.AM-05 (Strong, asserted)</t>
  </si>
  <si>
    <t>AC-6, AC-2, AC-3 (Strong, asserted)</t>
  </si>
  <si>
    <t>Cloud infrastructure entitlement management (CIEM) tooling; illustrative: cloud-native access analyzers (e.g., IAM Access Analyzer), open-source policy analysis utilities. Category, not a product choice. Illustrative, not endorsements.</t>
  </si>
  <si>
    <t>CSP-05</t>
  </si>
  <si>
    <t>Policy-as-Code Implementation</t>
  </si>
  <si>
    <t>Codifies security and compliance policies as version-controlled Policy-as-Code and enforces them in CI/CD and at runtime.</t>
  </si>
  <si>
    <t>Security and compliance policies shall be codified and version-controlled using Policy-as-Code frameworks (e.g., Open Policy Agent, Sentinel), with enforcement embedded in CI/CD and runtime pipelines.</t>
  </si>
  <si>
    <t>Policies that live only in documents are inconsistently applied and unauditable; codifying them makes enforcement automatic, reviewable, and consistent across environments.</t>
  </si>
  <si>
    <t>Express policies in a Policy-as-Code framework such as Open Policy Agent or Sentinel, store them in version control, and gate pipelines and runtime admission on evaluation. See Integration with CI/CD Pipelines (CSP-16).</t>
  </si>
  <si>
    <t>No policy-as-code; policies are manual or documentary.</t>
  </si>
  <si>
    <t>A few policies scripted ad hoc without version control.</t>
  </si>
  <si>
    <t>Policy-as-code used for some checks, partially in pipelines.</t>
  </si>
  <si>
    <t>Policies are codified, version-controlled, and enforced in CI/CD and runtime.</t>
  </si>
  <si>
    <t>Policy coverage and violation rates are measured and the policy set is refined on a cadence.</t>
  </si>
  <si>
    <t>PR.PS-01, GV.PO-01 (Strong, asserted)</t>
  </si>
  <si>
    <t>CM-3, CM-5, SA-11 (Strong, asserted)</t>
  </si>
  <si>
    <t>Policy-as-code frameworks; illustrative: Open Policy Agent (OPA), Conftest, Kyverno. Category, not a product choice. Illustrative, not endorsements.</t>
  </si>
  <si>
    <t>CSP-06</t>
  </si>
  <si>
    <t>Automated Remediation Workflows</t>
  </si>
  <si>
    <t>Triggers automated remediation workflows for cloud misconfigurations and policy violations, with defined escalation paths for high-risk findings needing manual review.</t>
  </si>
  <si>
    <t>Cloud misconfigurations and violations of policy shall trigger automated remediation workflows where feasible, with escalation paths defined for high-risk findings requiring manual intervention.</t>
  </si>
  <si>
    <t>Manual remediation cannot keep pace with cloud change velocity; without automation, exposed resources stay exposed for the window between detection and a human getting to the ticket.</t>
  </si>
  <si>
    <t>Wire detections to safe auto-remediation for well-understood violations, and route high-risk or ambiguous findings to defined escalation and approval paths. See Automated Configuration Monitoring (CSP-02).</t>
  </si>
  <si>
    <t>All remediation is manual and ad hoc.</t>
  </si>
  <si>
    <t>A few scripted fixes run occasionally without escalation logic.</t>
  </si>
  <si>
    <t>Automated remediation exists for some finding types.</t>
  </si>
  <si>
    <t>Auto-remediation handles defined violations with escalation paths for high-risk cases.</t>
  </si>
  <si>
    <t>Remediation coverage, success, and time-to-fix are measured and expanded on a cadence.</t>
  </si>
  <si>
    <t>RS.MI-01, DE.CM-09 (Strong, asserted)</t>
  </si>
  <si>
    <t>CM-3, IR-4, SI-4 (Partial, asserted)</t>
  </si>
  <si>
    <t>A.8.9, A.5.26 (Partial, asserted)</t>
  </si>
  <si>
    <t>Cloud auto-remediation and orchestration tooling; illustrative: event-driven serverless functions, open-source policy-remediation engines (e.g., Cloud Custodian), SOAR playbooks. Category, not a product choice. Illustrative, not endorsements.</t>
  </si>
  <si>
    <t>CSP-07</t>
  </si>
  <si>
    <t>Multi-Cloud Posture Standardization</t>
  </si>
  <si>
    <t>Normalizes security posture standards across multiple cloud providers so enforcement stays consistent regardless of platform-specific implementation.</t>
  </si>
  <si>
    <t>Security posture standards shall be normalized across multiple cloud service providers to ensure consistent enforcement regardless of platform-specific implementations.</t>
  </si>
  <si>
    <t>Each provider expresses controls differently; without normalization, a policy enforced on one cloud is silently absent on another, creating uneven coverage that attackers find at the weakest platform.</t>
  </si>
  <si>
    <t>Define provider-agnostic posture standards, map them to each provider's native controls, and verify equivalent enforcement across all platforms in use. See Cloud Configuration Baseline Enforcement (CSP-01).</t>
  </si>
  <si>
    <t>Posture handled per provider with no common standard.</t>
  </si>
  <si>
    <t>Informal attempts to align controls across clouds.</t>
  </si>
  <si>
    <t>A common standard exists but maps to only some providers.</t>
  </si>
  <si>
    <t>Normalized posture standards are enforced consistently across all providers in use.</t>
  </si>
  <si>
    <t>Cross-provider consistency is measured and gaps are closed on a cadence.</t>
  </si>
  <si>
    <t>CM-2, CM-6, PL-8 (Partial, asserted)</t>
  </si>
  <si>
    <t>A.8.9, A.5.23 (Partial, asserted)</t>
  </si>
  <si>
    <t>Multi-cloud posture normalization tooling; illustrative: Cloud Controls Matrix mappings, multi-cloud CSPM platforms, common benchmark frameworks (e.g., CIS). Category, not a product choice. Illustrative, not endorsements.</t>
  </si>
  <si>
    <t>CSP-08</t>
  </si>
  <si>
    <t>Cloud Account Onboarding Control</t>
  </si>
  <si>
    <t>Establishes procedures to securely onboard new cloud accounts or subscriptions, enforcing default controls and monitoring integration before go-live.</t>
  </si>
  <si>
    <t>Procedures shall be established for securely onboarding new cloud accounts or subscriptions, including enforcement of default security controls and monitoring integration prior to go-live.</t>
  </si>
  <si>
    <t>A new account provisioned without guardrails is an open door; if monitoring and baseline controls are added after go-live, the gap between creation and coverage is exactly when misconfigurations slip in.</t>
  </si>
  <si>
    <t>Provision new accounts from a secure landing-zone template that applies default controls, logging, and monitoring automatically before workloads deploy. See Cloud Configuration Baseline Enforcement (CSP-01).</t>
  </si>
  <si>
    <t>New accounts are created without a security onboarding process.</t>
  </si>
  <si>
    <t>Some controls applied manually after accounts go live.</t>
  </si>
  <si>
    <t>An onboarding checklist exists but is partly manual.</t>
  </si>
  <si>
    <t>New accounts are provisioned from a secure template with controls and monitoring before go-live.</t>
  </si>
  <si>
    <t>Onboarding compliance is measured and the landing-zone template is improved on a cadence.</t>
  </si>
  <si>
    <t>CM-2, CM-3, SA-3 (Partial, asserted)</t>
  </si>
  <si>
    <t>Cloud landing-zone and account-onboarding tooling; illustrative: cloud-native account factories (e.g., AWS Control Tower, Azure Landing Zones), infrastructure-as-code baselines. Category, not a product choice. Illustrative, not endorsements.</t>
  </si>
  <si>
    <t>CSP-09</t>
  </si>
  <si>
    <t>Data Residency and Sovereignty Checks</t>
  </si>
  <si>
    <t>Verifies through posture assessment that cloud data storage and processing align with jurisdictional, regulatory, and organizational data residency requirements.</t>
  </si>
  <si>
    <t>Cloud posture assessments shall verify that data storage and processing align with jurisdictional, regulatory, and organizational data residency requirements.</t>
  </si>
  <si>
    <t>Data silently provisioned in the wrong region breaches sovereignty laws and contracts; the violation is often invisible until an audit or regulator finds it.</t>
  </si>
  <si>
    <t>Encode residency requirements as policy, and continuously check the region and location of storage and processing resources against them, flagging out-of-jurisdiction placement. See Regulatory and Compliance Alignment Mapping (CSP-20).</t>
  </si>
  <si>
    <t>Data residency is not checked in posture assessments.</t>
  </si>
  <si>
    <t>Residency verified manually for specific projects.</t>
  </si>
  <si>
    <t>Automated region checks cover some data stores.</t>
  </si>
  <si>
    <t>Residency requirements are codified and continuously validated across services.</t>
  </si>
  <si>
    <t>Residency compliance is measured and violations feed back into placement policy.</t>
  </si>
  <si>
    <t>GV.OC-03, ID.AM-08 (Partial, asserted)</t>
  </si>
  <si>
    <t>SA-9, AC-3, PL-8 (Partial, asserted)</t>
  </si>
  <si>
    <t>A.5.34, A.5.23 (Strong, asserted)</t>
  </si>
  <si>
    <t>Data residency and sovereignty validation tooling; illustrative: policy-as-code region constraints, cloud-native data location controls, resource-region tagging checks. Category, not a product choice. Illustrative, not endorsements.</t>
  </si>
  <si>
    <t>CSP-10</t>
  </si>
  <si>
    <t>Misconfiguration Detection for PaaS/SaaS</t>
  </si>
  <si>
    <t>Extends misconfiguration detection beyond IaaS to PaaS and SaaS platforms, including storage buckets, APIs, and collaboration tools.</t>
  </si>
  <si>
    <t>Security tooling shall extend beyond IaaS to detect configuration drift and exposure within PaaS and SaaS platforms, including storage buckets, APIs, and collaboration tools.</t>
  </si>
  <si>
    <t>Most cloud data exposure happens above the IaaS layer; an over-shared collaboration site or a public bucket in a SaaS tenant leaks data even when the underlying infrastructure is hardened.</t>
  </si>
  <si>
    <t>Extend posture scanning to PaaS and SaaS configurations, covering sharing settings, exposed APIs, and storage permissions, not just compute and network. See Public Exposure Identification (CSP-12).</t>
  </si>
  <si>
    <t>Detection covers IaaS only.</t>
  </si>
  <si>
    <t>PaaS or SaaS checked manually for isolated issues.</t>
  </si>
  <si>
    <t>Some PaaS and SaaS platforms are scanned inconsistently.</t>
  </si>
  <si>
    <t>Misconfiguration detection covers PaaS and SaaS platforms in use.</t>
  </si>
  <si>
    <t>PaaS and SaaS coverage is measured and expanded as new platforms are adopted.</t>
  </si>
  <si>
    <t>DE.CM-09, ID.AM-08 (Partial, asserted)</t>
  </si>
  <si>
    <t>CM-6, SA-9, AC-3 (Partial, asserted)</t>
  </si>
  <si>
    <t>SaaS security posture management (SSPM) and PaaS posture tooling; illustrative: open-source SaaS config scanners, cloud-native storage exposure checks, API configuration auditors. Category, not a product choice. Illustrative, not endorsements.</t>
  </si>
  <si>
    <t>CSP-11</t>
  </si>
  <si>
    <t>Encryption Configuration Validation</t>
  </si>
  <si>
    <t>Validates that encryption-at-rest and in-transit is configured and enforced for all applicable cloud services and storage mechanisms.</t>
  </si>
  <si>
    <t>Posture tools shall validate that encryption-at-rest and in-transit is configured and enforced for all applicable cloud services and storage mechanisms.</t>
  </si>
  <si>
    <t>Encryption that is available but not enforced leaves plaintext data and cleartext traffic exposed; a single unencrypted volume or endpoint is enough for data theft.</t>
  </si>
  <si>
    <t>Use posture tooling to verify encryption settings on every applicable service, checking that at-rest and in-transit encryption is enabled and using approved settings. See Credential and Secrets Management if present.</t>
  </si>
  <si>
    <t>Encryption configuration is not validated.</t>
  </si>
  <si>
    <t>Encryption checked manually on specific resources.</t>
  </si>
  <si>
    <t>Automated checks cover some services for encryption state.</t>
  </si>
  <si>
    <t>Encryption-at-rest and in-transit is validated and enforced across applicable services.</t>
  </si>
  <si>
    <t>Encryption coverage and exceptions are measured and remediated on a cadence.</t>
  </si>
  <si>
    <t>SC-13, SC-28, SC-8 (Strong, asserted)</t>
  </si>
  <si>
    <t>Encryption posture validation tooling; illustrative: CSPM encryption checks, cloud-native key and encryption services, TLS configuration scanners. Category, not a product choice. Illustrative, not endorsements.</t>
  </si>
  <si>
    <t>CSP-12</t>
  </si>
  <si>
    <t>Public Exposure Identification</t>
  </si>
  <si>
    <t>Automatically flags resources with public accessibility and validates them against approved access policies.</t>
  </si>
  <si>
    <t>Automated controls shall flag and report resources with public accessibility and validate alignment with approved access policies.</t>
  </si>
  <si>
    <t>Publicly exposed storage, databases, and endpoints are among the most common and most damaging cloud breaches; a single unintended public resource can leak an entire dataset.</t>
  </si>
  <si>
    <t>Continuously scan for internet-reachable resources, compare each against an approved-exposure allowlist, and alert or remediate on anything public that should not be. See Automated Remediation Workflows (CSP-06).</t>
  </si>
  <si>
    <t>Public exposure is not systematically identified.</t>
  </si>
  <si>
    <t>Exposed resources found reactively or during incidents.</t>
  </si>
  <si>
    <t>Automated exposure scanning runs on some accounts.</t>
  </si>
  <si>
    <t>Public resources are continuously flagged and validated against approved policy.</t>
  </si>
  <si>
    <t>Exposure findings and dwell time are measured and driven down on a cadence.</t>
  </si>
  <si>
    <t>DE.CM-09, PR.AA-05 (Strong, asserted)</t>
  </si>
  <si>
    <t>AC-3, SC-7, CM-6 (Strong, asserted)</t>
  </si>
  <si>
    <t>A.8.20, A.8.9 (Strong, asserted)</t>
  </si>
  <si>
    <t>Public exposure detection tooling; illustrative: open-source posture scanners (e.g., Prowler), cloud-native external attack surface checks, storage public-access analyzers. Category, not a product choice. Illustrative, not endorsements.</t>
  </si>
  <si>
    <t>CSP-13</t>
  </si>
  <si>
    <t>Anomaly Detection in Configuration Drift</t>
  </si>
  <si>
    <t>Uses machine learning and behavior-based tooling to detect unusual configuration changes or drift that may signal insider threat or compromise.</t>
  </si>
  <si>
    <t>Machine learning and behavior-based tools shall be used to detect unusual configuration changes or drifts that may signal insider threats or compromise.</t>
  </si>
  <si>
    <t>Not every dangerous change violates a static rule; a legitimate-looking but anomalous change can indicate a compromised account or malicious insider that signature-based checks miss.</t>
  </si>
  <si>
    <t>Baseline normal configuration-change behavior and apply anomaly detection to surface deviations that static policy does not catch, feeding findings to investigation. See Anomaly and threat detection if present.</t>
  </si>
  <si>
    <t>No behavioral or anomaly detection on configuration changes.</t>
  </si>
  <si>
    <t>Unusual changes noticed only anecdotally.</t>
  </si>
  <si>
    <t>Some anomaly detection piloted on limited signals.</t>
  </si>
  <si>
    <t>Behavior-based detection of anomalous configuration change is operational.</t>
  </si>
  <si>
    <t>Detection accuracy and false-positive rates are measured and models are tuned on a cadence.</t>
  </si>
  <si>
    <t>DE.AE-02, DE.CM-09 (Partial, asserted)</t>
  </si>
  <si>
    <t>SI-4, AU-6, CM-3 (Partial, asserted)</t>
  </si>
  <si>
    <t>Behavioral anomaly detection for cloud configuration; illustrative: cloud-native threat detection services, UEBA on control-plane logs, open-source anomaly detection on audit trails. Category, not a product choice. Illustrative, not endorsements.</t>
  </si>
  <si>
    <t>CSP-14</t>
  </si>
  <si>
    <t>Role &amp; Policy Drift Detection</t>
  </si>
  <si>
    <t>Detects and reports unauthorized changes to IAM roles, policies, or trust relationships that deviate from the established baseline.</t>
  </si>
  <si>
    <t>Controls shall be in place to detect and report on unauthorized changes to IAM roles, policies, or trust relationships that deviate from the established baseline.</t>
  </si>
  <si>
    <t>IAM changes are the highest-leverage target in the cloud; a quietly added trust relationship or policy permission can create a persistent backdoor that ordinary configuration checks overlook.</t>
  </si>
  <si>
    <t>Baseline IAM roles, policies, and trust relationships, and alert on any deviation, escalating changes to privileged or cross-account trust. See Identity and Entitlement Visibility (CSP-04).</t>
  </si>
  <si>
    <t>IAM policy and role drift is not monitored.</t>
  </si>
  <si>
    <t>IAM changes reviewed occasionally by hand.</t>
  </si>
  <si>
    <t>Some IAM changes are logged and spot-checked.</t>
  </si>
  <si>
    <t>IAM role, policy, and trust drift is detected and reported against a baseline.</t>
  </si>
  <si>
    <t>IAM drift metrics are tracked and detection is tuned to reduce noise on a cadence.</t>
  </si>
  <si>
    <t>AC-2, AC-6, CM-3, AU-6 (Strong, asserted)</t>
  </si>
  <si>
    <t>A.5.15, A.5.18, A.8.16 (Strong, asserted)</t>
  </si>
  <si>
    <t>IAM drift detection tooling; illustrative: cloud-native config change tracking, open-source IAM policy diffing, control-plane audit-log alerting. Category, not a product choice. Illustrative, not endorsements.</t>
  </si>
  <si>
    <t>CSP-15</t>
  </si>
  <si>
    <t>Tagging Compliance Enforcement</t>
  </si>
  <si>
    <t>Requires cloud assets to follow tagging standards and identifies assets missing mandatory tags for ownership, environment, and data classification.</t>
  </si>
  <si>
    <t>All cloud assets shall be required to follow tagging standards, and posture tools shall identify assets that lack mandatory tags related to ownership, environment, and data classification.</t>
  </si>
  <si>
    <t>Untagged assets break ownership, cost, and security accountability; without classification and owner tags, incidents cannot be routed and data-sensitivity controls cannot be applied.</t>
  </si>
  <si>
    <t>Define mandatory tagging standards, enforce them at provisioning, and use posture tooling to flag non-compliant assets for correction. See Asset Discovery and Inventory (CSP-03).</t>
  </si>
  <si>
    <t>No tagging standard or enforcement.</t>
  </si>
  <si>
    <t>Tags applied inconsistently at individual discretion.</t>
  </si>
  <si>
    <t>A tagging standard exists but compliance is not enforced.</t>
  </si>
  <si>
    <t>Mandatory tags are enforced and non-compliant assets are flagged.</t>
  </si>
  <si>
    <t>Tagging compliance is measured and driven toward full coverage on a cadence.</t>
  </si>
  <si>
    <t>ID.AM-01, ID.AM-05 (Partial, asserted)</t>
  </si>
  <si>
    <t>CM-8, RA-2, PM-5 (Partial, asserted)</t>
  </si>
  <si>
    <t>Tag governance and enforcement tooling; illustrative: cloud-native tag policies, policy-as-code tag rules (e.g., OPA), infrastructure-as-code tag standards. Category, not a product choice. Illustrative, not endorsements.</t>
  </si>
  <si>
    <t>CSP-16</t>
  </si>
  <si>
    <t>Integration with CI/CD Pipelines</t>
  </si>
  <si>
    <t>Integrates cloud posture assessment into DevOps pipelines to validate infrastructure-as-code before deployment, blocking templates with critical misconfigurations.</t>
  </si>
  <si>
    <t>Cloud posture assessments shall be integrated into DevOps pipelines to validate infrastructure-as-code templates prior to deployment, blocking those with critical misconfigurations.</t>
  </si>
  <si>
    <t>Fixing misconfigurations in production is slow and risky; if IaC is not scanned before deployment, the same insecure pattern ships repeatedly and must be remediated after it is already live.</t>
  </si>
  <si>
    <t>Add IaC and posture scanning as a pipeline gate that fails builds on critical findings, shifting misconfiguration detection left of deployment. See Policy-as-Code Implementation (CSP-05).</t>
  </si>
  <si>
    <t>No posture checks in CI/CD pipelines.</t>
  </si>
  <si>
    <t>IaC scanned manually or occasionally outside pipelines.</t>
  </si>
  <si>
    <t>Scanning runs in some pipelines without blocking.</t>
  </si>
  <si>
    <t>Posture and IaC scanning gate deployments, blocking critical misconfigurations.</t>
  </si>
  <si>
    <t>Pipeline finding rates and escape rates are measured and gates are tuned on a cadence.</t>
  </si>
  <si>
    <t>SA-11, SA-15, CM-3 (Strong, asserted)</t>
  </si>
  <si>
    <t>A.8.28, A.8.25, A.8.9 (Strong, asserted)</t>
  </si>
  <si>
    <t>CIS 16, CIS 4 (Strong, asserted)</t>
  </si>
  <si>
    <t>Infrastructure-as-code and pipeline posture scanning tooling; illustrative: open-source IaC scanners (e.g., Checkov, tfsec), policy-as-code gates (e.g., OPA/Conftest). Category, not a product choice. Illustrative, not endorsements.</t>
  </si>
  <si>
    <t>CSP-17</t>
  </si>
  <si>
    <t>Risk Scoring &amp; Prioritization</t>
  </si>
  <si>
    <t>Risk-scores detected posture violations by asset criticality, exposure level, and threat intelligence to prioritize remediation.</t>
  </si>
  <si>
    <t>Detected posture violations shall be risk-scored based on asset criticality, exposure level, and threat intelligence to guide remediation prioritization.</t>
  </si>
  <si>
    <t>Flat lists of thousands of findings paralyze remediation; without prioritization, teams fix trivial issues while a critical, internet-exposed vulnerability waits in the same queue.</t>
  </si>
  <si>
    <t>Combine asset criticality, exposure, and threat intelligence into a risk score per finding so remediation effort targets the highest real risk first. See Risk assessment if present.</t>
  </si>
  <si>
    <t>Findings are not risk-scored or prioritized.</t>
  </si>
  <si>
    <t>Prioritization is subjective and case by case.</t>
  </si>
  <si>
    <t>A basic severity rating is applied inconsistently.</t>
  </si>
  <si>
    <t>Findings are scored by criticality, exposure, and threat intel to drive prioritization.</t>
  </si>
  <si>
    <t>Scoring accuracy and remediation-by-priority are measured and the model is refined on a cadence.</t>
  </si>
  <si>
    <t>ID.RA-05, ID.RA-06 (Strong, asserted)</t>
  </si>
  <si>
    <t>RA-3, RA-5, RA-7 (Strong, asserted)</t>
  </si>
  <si>
    <t>A.8.8, Cl.6.1.2 (Partial, asserted)</t>
  </si>
  <si>
    <t>Risk scoring and prioritization tooling; illustrative: CVSS and exposure-based scoring, threat-intelligence enrichment feeds, posture platforms with risk ranking. Category, not a product choice. Illustrative, not endorsements.</t>
  </si>
  <si>
    <t>CSP-18</t>
  </si>
  <si>
    <t>Reporting &amp; Dashboarding Capabilities</t>
  </si>
  <si>
    <t>Maintains dashboards giving stakeholders real-time and historical visibility into cloud security posture, violations, trends, and remediation status.</t>
  </si>
  <si>
    <t>Organizations shall maintain dashboards that provide stakeholders with real-time and historical visibility into cloud security posture, violations, trends, and remediation status.</t>
  </si>
  <si>
    <t>Posture data that no one can see does not drive action; without dashboards, leadership cannot judge risk, track remediation, or hold owners accountable.</t>
  </si>
  <si>
    <t>Aggregate posture findings and remediation status into role-appropriate dashboards showing current state, trends, and history for technical and executive audiences.</t>
  </si>
  <si>
    <t>No posture dashboards or reporting.</t>
  </si>
  <si>
    <t>Ad hoc reports produced manually on request.</t>
  </si>
  <si>
    <t>Dashboards exist for some data but are not comprehensive.</t>
  </si>
  <si>
    <t>Real-time and historical posture dashboards serve defined stakeholders.</t>
  </si>
  <si>
    <t>Dashboard usage and remediation trends are reviewed and reporting is improved on a cadence.</t>
  </si>
  <si>
    <t>GV.OV-01, ID.IM-02 (Partial, asserted)</t>
  </si>
  <si>
    <t>CA-7, PM-6, PM-9 (Partial, asserted)</t>
  </si>
  <si>
    <t>A.5.36, Cl.9.1 (Partial, asserted)</t>
  </si>
  <si>
    <t>Security posture reporting and dashboarding tooling; illustrative: CSPM native dashboards, open-source visualization stacks (e.g., Grafana), BI reporting on posture data. Category, not a product choice. Illustrative, not endorsements.</t>
  </si>
  <si>
    <t>CSP-19</t>
  </si>
  <si>
    <t>API &amp; Infrastructure Drift Monitoring</t>
  </si>
  <si>
    <t>Monitors API-driven changes to cloud infrastructure to detect unauthorized or undocumented changes made outside change management.</t>
  </si>
  <si>
    <t>Posture management tools shall monitor API-driven changes to cloud infrastructure to detect unauthorized or undocumented changes made outside of change management procedures.</t>
  </si>
  <si>
    <t>The cloud control plane is entirely API-driven; a change made directly via API and bypassing change management can introduce risk with no ticket, no review, and no record unless the API activity itself is watched.</t>
  </si>
  <si>
    <t>Ingest control-plane audit logs, correlate API changes against approved change records, and alert on changes with no corresponding authorization. See Role and Policy Drift Detection (CSP-14).</t>
  </si>
  <si>
    <t>API-driven infrastructure changes are not monitored.</t>
  </si>
  <si>
    <t>Control-plane logs collected but rarely reviewed.</t>
  </si>
  <si>
    <t>Some API changes are alerted on without change correlation.</t>
  </si>
  <si>
    <t>API changes are monitored and reconciled against change management.</t>
  </si>
  <si>
    <t>Unauthorized-change rates are measured and detection is tuned on a cadence.</t>
  </si>
  <si>
    <t>DE.CM-09, DE.AE-02 (Strong, asserted)</t>
  </si>
  <si>
    <t>CM-3, AU-6, SI-4 (Strong, asserted)</t>
  </si>
  <si>
    <t>A.8.16, A.8.32, A.8.15 (Strong, asserted)</t>
  </si>
  <si>
    <t>CIS 8, CIS 4 (Partial, asserted)</t>
  </si>
  <si>
    <t>Control-plane and API change monitoring tooling; illustrative: cloud-native audit logging (e.g., CloudTrail, Activity Log), open-source log analysis, change-correlation alerting. Category, not a product choice. Illustrative, not endorsements.</t>
  </si>
  <si>
    <t>CSP-20</t>
  </si>
  <si>
    <t>Regulatory &amp; Compliance Alignment Mapping</t>
  </si>
  <si>
    <t>Maps cloud posture controls to applicable regulatory and compliance frameworks and provides reporting to support audits.</t>
  </si>
  <si>
    <t>Cloud posture controls shall be mapped to applicable regulatory and compliance frameworks, with reporting capabilities to support audits.</t>
  </si>
  <si>
    <t>Without a mapping from controls to obligations, compliance is asserted rather than demonstrated; audits become fire drills and gaps between what is required and what is implemented go unseen.</t>
  </si>
  <si>
    <t>Maintain a crosswalk from posture controls to each applicable framework, and generate evidence and reports aligned to those requirements. See Regulatory obligations if present.</t>
  </si>
  <si>
    <t>Posture controls are not mapped to compliance frameworks.</t>
  </si>
  <si>
    <t>Mappings assembled manually for individual audits.</t>
  </si>
  <si>
    <t>Some frameworks are mapped but not kept current.</t>
  </si>
  <si>
    <t>Posture controls are mapped to applicable frameworks with audit reporting.</t>
  </si>
  <si>
    <t>Mapping coverage and audit outcomes are reviewed and mappings updated on a cadence.</t>
  </si>
  <si>
    <t>GV.OC-03, GV.OV-03 (Strong, asserted)</t>
  </si>
  <si>
    <t>CA-2, PM-9, AC-3 (Partial, asserted)</t>
  </si>
  <si>
    <t>A.5.31, A.5.36, Cl.9.2 (Strong, asserted)</t>
  </si>
  <si>
    <t>Compliance mapping and reporting tooling; illustrative: control-framework crosswalks (e.g., Secure Controls Framework), GRC platforms, compliance-as-code reporting. Category, not a product choice. Illustrative, not endorsements.</t>
  </si>
  <si>
    <t>CSP-21</t>
  </si>
  <si>
    <t>Third-Party Integration Security Validation</t>
  </si>
  <si>
    <t>Evaluates third-party services and tools integrated into cloud environments for posture impact and continuously monitors their privileges, data access, and policy compliance.</t>
  </si>
  <si>
    <t>All third-party services and tools integrated into cloud environments shall be evaluated for posture impact, with continuous monitoring of their privileges, data access, and compliance with cloud security policies.</t>
  </si>
  <si>
    <t>Integrated third parties often hold standing, broad access; an over-privileged or compromised integration becomes a supply-chain path into the environment that internal posture checks miss.</t>
  </si>
  <si>
    <t>Assess each integration's privileges and data access before connection and monitor them continuously, revoking or scoping down access that exceeds need. See Supply chain security if present.</t>
  </si>
  <si>
    <t>Third-party integrations are not assessed for posture impact.</t>
  </si>
  <si>
    <t>Integrations reviewed informally at onboarding only.</t>
  </si>
  <si>
    <t>Some integrations are assessed but not continuously monitored.</t>
  </si>
  <si>
    <t>Integrations are evaluated and their privileges and access are continuously monitored.</t>
  </si>
  <si>
    <t>Integration risk and excess access are measured and right-sized on a cadence.</t>
  </si>
  <si>
    <t>GV.SC-07, ID.RA-10, PR.AA-05 (Partial, asserted)</t>
  </si>
  <si>
    <t>SA-9, AC-6, CA-3 (Partial, asserted)</t>
  </si>
  <si>
    <t>A.5.19, A.5.21, A.5.22 (Strong, asserted)</t>
  </si>
  <si>
    <t>Third-party and integration posture monitoring tooling; illustrative: OAuth and app-access review tools, CIEM for third-party principals, SaaS integration governance. Category, not a product choice. Illustrative, not endorsements.</t>
  </si>
  <si>
    <t>CSP-22</t>
  </si>
  <si>
    <t>Credential and Access Token Exposure Scanning</t>
  </si>
  <si>
    <t>Automatically scans for exposed access keys, credentials, or tokens in repositories, logs, and infrastructure-as-code and triggers immediate remediation.</t>
  </si>
  <si>
    <t>Automated scanning shall detect exposed access keys, credentials, or tokens in storage repositories, logs, or IaC, triggering immediate remediation protocols.</t>
  </si>
  <si>
    <t>A leaked cloud credential is exploited within minutes of exposure; a key committed to a repository or written to a log is a direct, immediate route to account takeover.</t>
  </si>
  <si>
    <t>Run secret scanning across code repositories, logs, and IaC, and on detection trigger automated revocation and rotation. See Credential and Secrets Management if present.</t>
  </si>
  <si>
    <t>No scanning for exposed credentials or tokens.</t>
  </si>
  <si>
    <t>Secrets found reactively after a leak or incident.</t>
  </si>
  <si>
    <t>Secret scanning runs on some repositories or logs.</t>
  </si>
  <si>
    <t>Automated secret scanning covers repos, logs, and IaC with remediation triggers.</t>
  </si>
  <si>
    <t>Exposure detection, time-to-revoke, and recurrence are measured and driven down on a cadence.</t>
  </si>
  <si>
    <t>PR.AA-01, DE.CM-09, RS.MI-01 (Strong, asserted)</t>
  </si>
  <si>
    <t>IA-5, SI-4, SC-12 (Strong, asserted)</t>
  </si>
  <si>
    <t>A.8.24, A.5.17, A.8.16 (Strong, asserted)</t>
  </si>
  <si>
    <t>CIS 3, CIS 16 (Partial, asserted)</t>
  </si>
  <si>
    <t>Secret and credential exposure scanning tooling; illustrative: open-source secret scanners (e.g., Gitleaks, TruffleHog), repository secret-scanning services, IaC secret detection. Category, not a product choice. Illustrative, not endorsements.</t>
  </si>
  <si>
    <t>Cyber-Physical and Distributed Systems Security</t>
  </si>
  <si>
    <t>IoT &amp; OT Security (IOT)</t>
  </si>
  <si>
    <t>IOT-01</t>
  </si>
  <si>
    <t>Asset Classification &amp; Inventory for IoT/OT Devices</t>
  </si>
  <si>
    <t>Maintains a continuously updated, categorized inventory of IoT and OT devices including make, model, firmware version, location, and function.</t>
  </si>
  <si>
    <t>Organizations shall maintain a continuously updated and categorized inventory of all IoT and OT devices, including make, model, firmware version, physical location, and assigned function.</t>
  </si>
  <si>
    <t>Devices that are not inventoried cannot be patched, segmented, or monitored; unknown OT assets become permanent blind spots where intrusions go undetected.</t>
  </si>
  <si>
    <t>Discover devices through passive network monitoring and controlled active scanning, record required attributes, and keep the inventory current with automated updates. See Asset Management where a general inventory program exists.</t>
  </si>
  <si>
    <t>No inventory of IoT or OT devices.</t>
  </si>
  <si>
    <t>Inventory kept in scattered spreadsheets, updated occasionally.</t>
  </si>
  <si>
    <t>Inventory covers most devices with periodic manual refresh.</t>
  </si>
  <si>
    <t>A categorized inventory with required attributes is maintained through automated discovery.</t>
  </si>
  <si>
    <t>Inventory coverage and freshness are measured, reconciled against discovery, and improved on a cadence.</t>
  </si>
  <si>
    <t>Asset inventory and passive OT discovery tooling; illustrative: CMDB platforms, passive network monitoring, open asset-discovery tools. Category, not a product choice. Illustrative, not endorsements.</t>
  </si>
  <si>
    <t>IOT-02</t>
  </si>
  <si>
    <t>Network Segmentation for IoT/OT Systems</t>
  </si>
  <si>
    <t>Logically segments IoT and OT environments from enterprise and internet-facing networks using VLANs, firewalls, and unidirectional gateways where appropriate.</t>
  </si>
  <si>
    <t>IoT and OT environments shall be logically segmented from enterprise and internet-facing networks using VLANs, firewalls, and unidirectional gateways where appropriate.</t>
  </si>
  <si>
    <t>Flat networks let a compromise in IT reach control systems directly; without segmentation a single foothold spreads laterally into safety-critical OT.</t>
  </si>
  <si>
    <t>Define OT zones and conduits, enforce boundaries with firewalls and VLANs, and use data diodes or unidirectional gateways for one-way flows. See Network Security for enterprise segmentation.</t>
  </si>
  <si>
    <t>IoT and OT share the flat enterprise network.</t>
  </si>
  <si>
    <t>Some devices placed behind ad hoc VLANs or rules.</t>
  </si>
  <si>
    <t>Segmentation exists for major zones but is inconsistently enforced.</t>
  </si>
  <si>
    <t>Defined zone and conduit segmentation with firewalls and gateways is standard.</t>
  </si>
  <si>
    <t>Segmentation boundaries are monitored, tested, and refined as the environment changes.</t>
  </si>
  <si>
    <t>Network segmentation and boundary tooling; illustrative: OT-aware firewalls, VLANs, unidirectional gateways and data diodes. Category, not a product choice. Illustrative, not endorsements.</t>
  </si>
  <si>
    <t>IOT-03</t>
  </si>
  <si>
    <t>Protocol Whitelisting for OT Communications</t>
  </si>
  <si>
    <t>Permits only explicitly approved industrial protocols within OT zones and logs and monitors all traffic for anomalies.</t>
  </si>
  <si>
    <t>Only explicitly approved protocols (e.g., Modbus, DNP3, OPC-UA) shall be permitted within OT zones, and all traffic shall be logged and monitored for anomalies.</t>
  </si>
  <si>
    <t>Unrestricted protocols let attackers issue malicious control commands or exfiltrate data; without an allowlist, hostile traffic blends into normal OT communication.</t>
  </si>
  <si>
    <t>Build an allowlist of approved protocols such as Modbus, DNP3, and OPC-UA, enforce it with OT-aware filtering, and log and monitor traffic for deviations.</t>
  </si>
  <si>
    <t>Any protocol is allowed within OT zones.</t>
  </si>
  <si>
    <t>A few protocols blocked reactively after problems.</t>
  </si>
  <si>
    <t>An approved-protocol list exists but enforcement and logging are partial.</t>
  </si>
  <si>
    <t>Only allowlisted protocols are permitted and all traffic is logged and monitored.</t>
  </si>
  <si>
    <t>Allowlist and anomaly detection efficacy are reviewed and tuned on a cadence.</t>
  </si>
  <si>
    <t>SC-7, AC-4, SI-4 (Strong, asserted)</t>
  </si>
  <si>
    <t>A.8.20, A.8.16 (Partial, asserted)</t>
  </si>
  <si>
    <t>OT protocol filtering and deep packet inspection; illustrative: industrial firewalls, protocol-aware DPI, network monitoring. Category, not a product choice. Illustrative, not endorsements.</t>
  </si>
  <si>
    <t>IOT-04</t>
  </si>
  <si>
    <t>Secure Device Onboarding Process</t>
  </si>
  <si>
    <t>Applies a formalized onboarding process for device deployment that includes identity verification, initial hardening, and secure provisioning.</t>
  </si>
  <si>
    <t>A formalized onboarding process shall be used for IoT/OT device deployment, which includes identity verification, initial configuration hardening, and secure provisioning.</t>
  </si>
  <si>
    <t>Devices dropped onto the network unhardened and unverified arrive with open services and unknown provenance, expanding attack surface from day one.</t>
  </si>
  <si>
    <t>Standardize onboarding to verify device identity, apply a hardening baseline, and provision credentials and configuration securely before the device joins production. See Default Credential Elimination (IOT-05).</t>
  </si>
  <si>
    <t>Devices are connected with no onboarding process.</t>
  </si>
  <si>
    <t>Some installers apply hardening informally.</t>
  </si>
  <si>
    <t>An onboarding checklist exists but is inconsistently followed.</t>
  </si>
  <si>
    <t>A defined onboarding process with identity verification and hardening is required for all deployments.</t>
  </si>
  <si>
    <t>Onboarding conformance is audited and the baseline is improved over time.</t>
  </si>
  <si>
    <t>CM-3, IA-3, SA-10 (Partial, asserted)</t>
  </si>
  <si>
    <t>Device provisioning and identity tooling; illustrative: zero-touch onboarding, device identity and certificate provisioning, configuration baselines. Category, not a product choice. Illustrative, not endorsements.</t>
  </si>
  <si>
    <t>IOT-05</t>
  </si>
  <si>
    <t>Default Credential Elimination</t>
  </si>
  <si>
    <t>Changes all default credentials during provisioning and enforces password complexity where device capability allows.</t>
  </si>
  <si>
    <t>All default credentials on IoT and OT devices shall be changed during provisioning, and password complexity policies shall be enforced where device capability allows.</t>
  </si>
  <si>
    <t>Default and shared credentials are published and widely scanned; leaving them in place hands attackers direct administrative access to devices.</t>
  </si>
  <si>
    <t>Replace every default credential at provisioning, enforce complexity and uniqueness where supported, and record exceptions where the device cannot comply. See Credential and Secrets Management.</t>
  </si>
  <si>
    <t>Default credentials remain in use on devices.</t>
  </si>
  <si>
    <t>Defaults changed on some devices when remembered.</t>
  </si>
  <si>
    <t>Defaults are changed for most devices without verification.</t>
  </si>
  <si>
    <t>Default credential elimination and complexity enforcement are standard at provisioning.</t>
  </si>
  <si>
    <t>Credential state is periodically audited and residual defaults are driven to zero.</t>
  </si>
  <si>
    <t>IA-5, CM-6 (Strong, asserted)</t>
  </si>
  <si>
    <t>A.5.17, A.8.9 (Strong, asserted)</t>
  </si>
  <si>
    <t>CIS 4, CIS 5 (Strong, asserted)</t>
  </si>
  <si>
    <t>Credential management and configuration hardening; illustrative: secrets managers, enforced password policy, device hardening scripts. Category, not a product choice. Illustrative, not endorsements.</t>
  </si>
  <si>
    <t>IOT-06</t>
  </si>
  <si>
    <t>Firmware Validation and Signing</t>
  </si>
  <si>
    <t>Requires firmware updates to be cryptographically signed, verified on installation, and sourced only from authenticated trusted channels.</t>
  </si>
  <si>
    <t>All firmware updates shall be cryptographically signed, verified upon installation, and sourced from authenticated and trusted channels only.</t>
  </si>
  <si>
    <t>Unsigned or unverified firmware lets an attacker install malicious code that persists beneath the operating system; a poisoned update channel compromises every device that trusts it.</t>
  </si>
  <si>
    <t>Enforce signature verification and secure boot on devices, distribute firmware through authenticated channels, and reject unsigned or untrusted images. See Firmware Validation for cryptographic key handling.</t>
  </si>
  <si>
    <t>Firmware is installed without signature verification.</t>
  </si>
  <si>
    <t>Signing checked manually for some critical devices.</t>
  </si>
  <si>
    <t>Signature verification applies to many devices but not consistently.</t>
  </si>
  <si>
    <t>Signed firmware, verification on install, and trusted channels are standard.</t>
  </si>
  <si>
    <t>Verification coverage and update provenance are monitored and improved on a cadence.</t>
  </si>
  <si>
    <t>PR.DS-06, PR.PS-01 (Strong, asserted)</t>
  </si>
  <si>
    <t>A.8.19, A.8.28 (Partial, asserted)</t>
  </si>
  <si>
    <t>CIS 2, CIS 7 (Partial, asserted)</t>
  </si>
  <si>
    <t>Code signing and secure boot tooling; illustrative: secure boot, signed update frameworks such as TUF, hardware roots of trust. Category, not a product choice. Illustrative, not endorsements.</t>
  </si>
  <si>
    <t>IOT-07</t>
  </si>
  <si>
    <t>Physical Tamper Resistance &amp; Detection</t>
  </si>
  <si>
    <t>Provides tamper-evident features and detection mechanisms on devices in uncontrolled or semi-controlled environments that alert on physical access or manipulation.</t>
  </si>
  <si>
    <t>IoT and OT devices located in uncontrolled or semi-controlled environments shall include tamper-evident features and detection mechanisms that alert on physical access or manipulation.</t>
  </si>
  <si>
    <t>Field devices in unlocked locations can be opened, cloned, or altered without notice; without tamper detection, physical compromise stays invisible until the damage is done.</t>
  </si>
  <si>
    <t>Select devices with tamper-evident enclosures and tamper sensors, route tamper alerts to monitoring, and inspect seals during maintenance. See Physical Security for facility controls.</t>
  </si>
  <si>
    <t>No tamper resistance or detection on field devices.</t>
  </si>
  <si>
    <t>Some devices have seals with no alerting.</t>
  </si>
  <si>
    <t>Tamper-evident features exist for some sites without consistent monitoring.</t>
  </si>
  <si>
    <t>Tamper-evident and tamper-detection controls are standard for exposed devices and alert on access.</t>
  </si>
  <si>
    <t>Tamper events are tracked, investigated, and used to refine placement and hardening.</t>
  </si>
  <si>
    <t>PR.IR-02, DE.CM-02 (Partial, asserted)</t>
  </si>
  <si>
    <t>SR-9, SR-10, PE-3 (Partial, asserted)</t>
  </si>
  <si>
    <t>A.7.8, A.7.4 (Partial, asserted)</t>
  </si>
  <si>
    <t>Tamper-evident and tamper-detection hardware; illustrative: tamper-evident seals, enclosure intrusion sensors, secure enclosures. Category, not a product choice. Illustrative, not endorsements.</t>
  </si>
  <si>
    <t>IOT-08</t>
  </si>
  <si>
    <t>Wireless Protocol Security Controls</t>
  </si>
  <si>
    <t>Encrypts and authenticates IoT wireless communications using the strongest supported standards and enforces key rotation.</t>
  </si>
  <si>
    <t>Wireless communications used by IoT devices (e.g., Zigbee, BLE, LoRaWAN) shall be encrypted and authenticated using the strongest supported standards, with key rotation enforced.</t>
  </si>
  <si>
    <t>Unencrypted or weakly keyed wireless links can be sniffed, spoofed, or replayed from nearby; static keys let one compromised device unlock the whole mesh.</t>
  </si>
  <si>
    <t>Use the strongest encryption and authentication each radio supports across Zigbee, BLE, and LoRaWAN, and rotate keys on a defined schedule. See Cryptography for key management.</t>
  </si>
  <si>
    <t>Wireless links run without encryption or authentication.</t>
  </si>
  <si>
    <t>Encryption enabled on some links with static keys.</t>
  </si>
  <si>
    <t>Most wireless uses encryption but key rotation is irregular.</t>
  </si>
  <si>
    <t>Strong wireless encryption, authentication, and key rotation are standard.</t>
  </si>
  <si>
    <t>Wireless protection and key hygiene are audited and strengthened as standards evolve.</t>
  </si>
  <si>
    <t>PR.DS-02, PR.AA-05 (Partial, asserted)</t>
  </si>
  <si>
    <t>SC-8, SC-13, AC-18 (Strong, asserted)</t>
  </si>
  <si>
    <t>A.8.24, A.8.20 (Partial, asserted)</t>
  </si>
  <si>
    <t>Wireless encryption and key management; illustrative: standards-based link encryption, key rotation, network access authentication. Category, not a product choice. Illustrative, not endorsements.</t>
  </si>
  <si>
    <t>IOT-09</t>
  </si>
  <si>
    <t>Legacy OT System Hardening</t>
  </si>
  <si>
    <t>Hardens legacy OT systems that lack native security controls using compensating controls such as protocol break proxies, secure enclaves, or access mediation gateways.</t>
  </si>
  <si>
    <t>Legacy OT systems without native security controls shall be hardened using compensating controls such as protocol break proxies, secure enclaves, or access mediation gateways.</t>
  </si>
  <si>
    <t>Legacy controllers cannot authenticate, encrypt, or patch and cannot be replaced without downtime; left exposed, they are trivially compromised and control physical processes.</t>
  </si>
  <si>
    <t>Wrap legacy systems in compensating controls that mediate access, break protocols, and isolate them in secure enclaves, since the devices themselves cannot be hardened.</t>
  </si>
  <si>
    <t>Legacy OT systems run exposed with no compensating controls.</t>
  </si>
  <si>
    <t>Occasional isolation applied to the most sensitive systems.</t>
  </si>
  <si>
    <t>Compensating controls exist for some legacy systems inconsistently.</t>
  </si>
  <si>
    <t>Compensating controls mediate and isolate legacy OT as standard practice.</t>
  </si>
  <si>
    <t>Legacy exposure is tracked and compensating controls are reviewed and improved on a cadence.</t>
  </si>
  <si>
    <t>SC-7, AC-4, SI-4 (Partial, asserted)</t>
  </si>
  <si>
    <t>OT compensating control tooling; illustrative: protocol break proxies, secure enclaves, access mediation gateways. Category, not a product choice. Illustrative, not endorsements.</t>
  </si>
  <si>
    <t>IOT-10</t>
  </si>
  <si>
    <t>Device Function Restriction by Role</t>
  </si>
  <si>
    <t>Configures device functionality to operate only in line with its designated role, disabling unused ports, services, and administrative interfaces.</t>
  </si>
  <si>
    <t>IoT/OT device functionality shall be configured to operate only in alignment with its designated role, disabling unused ports, services, and administrative interfaces.</t>
  </si>
  <si>
    <t>Every enabled but unused service is attack surface; a device shipped with extra ports and admin interfaces open offers footholds unrelated to its job.</t>
  </si>
  <si>
    <t>Define a least-functionality baseline per device role, disable unused ports, services, and interfaces, and verify the running configuration against it.</t>
  </si>
  <si>
    <t>Devices run with all default services and interfaces enabled.</t>
  </si>
  <si>
    <t>Some obvious services disabled case by case.</t>
  </si>
  <si>
    <t>Role-based hardening applied to most devices without verification.</t>
  </si>
  <si>
    <t>Least-functionality baselines by role are standard and enforced.</t>
  </si>
  <si>
    <t>Configuration drift from baselines is detected and corrected on a cadence.</t>
  </si>
  <si>
    <t>PR.PS-01, PR.AA-05 (Strong, asserted)</t>
  </si>
  <si>
    <t>CM-7, AC-6 (Strong, asserted)</t>
  </si>
  <si>
    <t>A.8.9, A.8.2 (Partial, asserted)</t>
  </si>
  <si>
    <t>Configuration hardening and least-functionality tooling; illustrative: hardening baselines, configuration management, benchmark checks. Category, not a product choice. Illustrative, not endorsements.</t>
  </si>
  <si>
    <t>IOT-11</t>
  </si>
  <si>
    <t>Time Synchronization with Trusted Sources</t>
  </si>
  <si>
    <t>Synchronizes device time with approved NTP sources to support log integrity, operational consistency, and forensic traceability.</t>
  </si>
  <si>
    <t>All IoT/OT devices shall synchronize time with approved NTP sources to support log integrity, operational consistency, and forensic traceability.</t>
  </si>
  <si>
    <t>Devices with drifting or unsynchronized clocks produce logs that cannot be correlated; investigators cannot reconstruct an incident timeline across systems.</t>
  </si>
  <si>
    <t>Point all devices at approved time sources, prefer authenticated time where supported, and monitor for drift and unreachable sources.</t>
  </si>
  <si>
    <t>Device clocks are unsynchronized.</t>
  </si>
  <si>
    <t>Some devices point at arbitrary time sources.</t>
  </si>
  <si>
    <t>Most devices use approved NTP but drift is not monitored.</t>
  </si>
  <si>
    <t>All devices synchronize with approved time sources as standard.</t>
  </si>
  <si>
    <t>Time-sync health and drift are monitored and corrected on a cadence.</t>
  </si>
  <si>
    <t>PR.PS-01, DE.CM-01 (Weak, asserted)</t>
  </si>
  <si>
    <t>Time synchronization tooling; illustrative: NTP, authenticated NTS, GPS or radio time sources. Category, not a product choice. Illustrative, not endorsements.</t>
  </si>
  <si>
    <t>IOT-12</t>
  </si>
  <si>
    <t>Logging &amp; Audit Capabilities in Resource-Constrained Devices</t>
  </si>
  <si>
    <t>Uses centralized log collection agents or lightweight logging proxies to ensure visibility and event correlation where device logging is limited.</t>
  </si>
  <si>
    <t>Where device limitations exist, centralized log collection agents or lightweight logging proxies shall be used to ensure operational visibility and event correlation.</t>
  </si>
  <si>
    <t>Resource-constrained devices that cannot log locally leave gaps in monitoring; without a collection path their activity is invisible during detection and investigation.</t>
  </si>
  <si>
    <t>Deploy lightweight collectors or proxies near constrained devices to forward events to central logging, and correlate them with the rest of the estate. See Logging and Monitoring.</t>
  </si>
  <si>
    <t>Constrained devices produce no usable logs.</t>
  </si>
  <si>
    <t>Some device events captured manually or locally only.</t>
  </si>
  <si>
    <t>Log collection covers some constrained devices inconsistently.</t>
  </si>
  <si>
    <t>Central collection via agents or proxies gives standard visibility across constrained devices.</t>
  </si>
  <si>
    <t>Log coverage and correlation quality are measured and improved on a cadence.</t>
  </si>
  <si>
    <t>AU-2, AU-3, AU-6, AU-12 (Partial, asserted)</t>
  </si>
  <si>
    <t>Log collection and forwarding tooling; illustrative: syslog forwarders, lightweight log agents, SIEM ingestion. Category, not a product choice. Illustrative, not endorsements.</t>
  </si>
  <si>
    <t>IOT-13</t>
  </si>
  <si>
    <t>Remote Management Access Control</t>
  </si>
  <si>
    <t>Restricts remote access to devices to authorized administrators through encrypted channels, with session logging and time-bound access policies.</t>
  </si>
  <si>
    <t>Remote access to IoT/OT devices shall be restricted to authorized administrators through encrypted channels, with session logging and time-bound access policies enforced.</t>
  </si>
  <si>
    <t>Open or unlogged remote management is a direct path to control systems; standing remote access with no time bound lets a stolen credential operate indefinitely.</t>
  </si>
  <si>
    <t>Broker remote access through encrypted channels and a controlled gateway, require strong authentication, log sessions, and bound access to defined windows. See Identity and Access Management.</t>
  </si>
  <si>
    <t>Remote access is open or uncontrolled.</t>
  </si>
  <si>
    <t>Encrypted access used by some admins without logging.</t>
  </si>
  <si>
    <t>Remote access controls exist but time bounds and logging are partial.</t>
  </si>
  <si>
    <t>Encrypted, authenticated, logged, and time-bound remote access is standard.</t>
  </si>
  <si>
    <t>Remote access is monitored, reviewed, and right-sized on a cadence.</t>
  </si>
  <si>
    <t>AC-17, AC-2, IA-2 (Strong, asserted)</t>
  </si>
  <si>
    <t>A.6.7, A.8.5 (Partial, asserted)</t>
  </si>
  <si>
    <t>Remote access control tooling; illustrative: jump hosts and bastions, encrypted remote access gateways, multi-factor authentication. Category, not a product choice. Illustrative, not endorsements.</t>
  </si>
  <si>
    <t>IOT-14</t>
  </si>
  <si>
    <t>Operational Safety Interlocks</t>
  </si>
  <si>
    <t>Implements safety interlocks on systems interfacing with physical equipment or human safety mechanisms to prevent unsafe actions resulting from compromise.</t>
  </si>
  <si>
    <t>IoT/OT systems interfacing with physical equipment or human safety mechanisms shall implement safety interlocks to prevent unintended or unsafe actions resulting from compromise.</t>
  </si>
  <si>
    <t>Without independent interlocks, a compromised controller can drive equipment into unsafe states that injure people or destroy assets; cyber compromise becomes physical harm.</t>
  </si>
  <si>
    <t>Design safety interlocks that operate independently of the compromisable control path, keep systems in a known safe state on failure, and validate them under fault conditions.</t>
  </si>
  <si>
    <t>No safety interlocks independent of the control system.</t>
  </si>
  <si>
    <t>Some interlocks present without validation against compromise.</t>
  </si>
  <si>
    <t>Interlocks exist for major hazards but coverage is uneven.</t>
  </si>
  <si>
    <t>Independent safety interlocks and fail-safe states are standard for hazardous systems.</t>
  </si>
  <si>
    <t>Interlock coverage and effectiveness are tested and improved on a cadence.</t>
  </si>
  <si>
    <t>SI-17, SC-24 (Partial, asserted)</t>
  </si>
  <si>
    <t>Safety instrumented systems and interlocks; illustrative: safety instrumented systems per IEC 61511, hardwired interlocks, fail-safe logic. Category, not a product choice. Illustrative, not endorsements.</t>
  </si>
  <si>
    <t>IOT-15</t>
  </si>
  <si>
    <t>Patch Applicability &amp; Risk-Based Scheduling</t>
  </si>
  <si>
    <t>Evaluates patches for operational impact and applies them on risk-based schedules that prioritize actively exploited or safety-relevant vulnerabilities.</t>
  </si>
  <si>
    <t>Patching for IoT and OT devices shall be evaluated for operational impact, and applied using risk-based schedules, prioritizing vulnerabilities with active exploitation or safety implications.</t>
  </si>
  <si>
    <t>Blind patching can halt a process, while never patching leaves known exploited flaws open; without risk-based scheduling OT stays exposed to precisely the bugs attackers use.</t>
  </si>
  <si>
    <t>Assess each patch for operational impact, prioritize by exploitation and safety, and apply on scheduled maintenance windows with rollback ready. See Vulnerability Management.</t>
  </si>
  <si>
    <t>Patches are applied rarely or not at all for OT.</t>
  </si>
  <si>
    <t>Patching happens reactively after incidents.</t>
  </si>
  <si>
    <t>A patch process exists but prioritization is inconsistent.</t>
  </si>
  <si>
    <t>Risk-based, impact-assessed patch scheduling is standard for IoT and OT.</t>
  </si>
  <si>
    <t>Patch timeliness and exposure are measured against risk and improved on a cadence.</t>
  </si>
  <si>
    <t>ID.RA-01, PR.PS-02 (Partial, asserted)</t>
  </si>
  <si>
    <t>SI-2, RA-5, CM-3 (Strong, asserted)</t>
  </si>
  <si>
    <t>A.8.8, A.8.32 (Partial, asserted)</t>
  </si>
  <si>
    <t>Patch and vulnerability prioritization tooling; illustrative: patch management, vulnerability scanners, exploitation-aware prioritization. Category, not a product choice. Illustrative, not endorsements.</t>
  </si>
  <si>
    <t>IOT-16</t>
  </si>
  <si>
    <t>Traffic Behavior Baselines</t>
  </si>
  <si>
    <t>Establishes behavioral baselines of device traffic and uses deviations to detect compromise, lateral movement, or malfunction.</t>
  </si>
  <si>
    <t>Behavioral baselining of IoT/OT device traffic shall be established and used to detect deviations that may indicate compromise, lateral movement, or malfunction.</t>
  </si>
  <si>
    <t>OT traffic is highly regular, so anomalies are meaningful; without a baseline, malicious commands and lateral movement look like ordinary chatter and go unnoticed.</t>
  </si>
  <si>
    <t>Baseline normal device traffic, alert on deviations, and tune to distinguish attacks from benign process changes. See Threat Detection and Monitoring.</t>
  </si>
  <si>
    <t>No traffic baselining for IoT or OT.</t>
  </si>
  <si>
    <t>Some manual observation of traffic during incidents.</t>
  </si>
  <si>
    <t>Baselines exist for parts of the environment without consistent alerting.</t>
  </si>
  <si>
    <t>Behavioral baselines and deviation alerting are standard across IoT and OT.</t>
  </si>
  <si>
    <t>Detection accuracy is measured, false positives tuned, and baselines updated on a cadence.</t>
  </si>
  <si>
    <t>DE.AE-02, DE.AE-03, DE.CM-01 (Strong, asserted)</t>
  </si>
  <si>
    <t>SI-4, AU-6, CA-7 (Strong, asserted)</t>
  </si>
  <si>
    <t>OT network anomaly detection; illustrative: network detection and response, behavioral baselining, industrial anomaly monitoring. Category, not a product choice. Illustrative, not endorsements.</t>
  </si>
  <si>
    <t>IOT-17</t>
  </si>
  <si>
    <t>OT System Remote Firmware Rollback Capability</t>
  </si>
  <si>
    <t>Tests and keeps firmware rollback available for OT systems so a bad update introducing instability can be reversed.</t>
  </si>
  <si>
    <t>Firmware rollback functionality shall be tested and available for OT systems in the event that a new firmware introduces instability or unanticipated behavior.</t>
  </si>
  <si>
    <t>A firmware update that destabilizes a controller can stop a process or create unsafe behavior; with no tested rollback the only recovery is prolonged outage.</t>
  </si>
  <si>
    <t>Retain known-good firmware images, provide and test rollback procedures, and confirm rollback works before relying on a new release in production.</t>
  </si>
  <si>
    <t>No firmware rollback capability for OT.</t>
  </si>
  <si>
    <t>Rollback attempted ad hoc without prior testing.</t>
  </si>
  <si>
    <t>Rollback exists for some systems but is not regularly tested.</t>
  </si>
  <si>
    <t>Tested rollback to known-good firmware is standard and available for OT.</t>
  </si>
  <si>
    <t>Rollback readiness is periodically exercised and improved based on results.</t>
  </si>
  <si>
    <t>RC.RP-01, PR.PS-01 (Weak, asserted)</t>
  </si>
  <si>
    <t>CP-10, CM-2 (Partial, asserted)</t>
  </si>
  <si>
    <t>A.8.13, A.8.32 (Partial, asserted)</t>
  </si>
  <si>
    <t>Firmware management and rollback tooling; illustrative: golden image retention, versioned firmware management, tested recovery procedures. Category, not a product choice. Illustrative, not endorsements.</t>
  </si>
  <si>
    <t>IOT-18</t>
  </si>
  <si>
    <t>Procurement Security Requirements for Devices</t>
  </si>
  <si>
    <t>Includes security requirements such as secure boot, update capability, and end-of-life support in procurement criteria for all IoT and OT device acquisitions.</t>
  </si>
  <si>
    <t>Security requirements, including secure boot, update capabilities, and end-of-life support policies, shall be included in procurement criteria for all IoT and OT device acquisitions.</t>
  </si>
  <si>
    <t>Devices bought without security requirements arrive unpatchable and unsupportable; the organization inherits insecure hardware it cannot fix for the device lifetime.</t>
  </si>
  <si>
    <t>Embed security requirements including secure boot, update capability, and end-of-life support commitments into procurement criteria and supplier evaluation. See Supply Chain Security.</t>
  </si>
  <si>
    <t>Procurement includes no device security requirements.</t>
  </si>
  <si>
    <t>Security raised informally during some purchases.</t>
  </si>
  <si>
    <t>Some purchases include security requirements without consistency.</t>
  </si>
  <si>
    <t>Security requirements are standard procurement criteria for IoT and OT.</t>
  </si>
  <si>
    <t>Procurement criteria and supplier conformance are reviewed and strengthened over time.</t>
  </si>
  <si>
    <t>GV.SC-01, GV.SC-05 (Strong, asserted)</t>
  </si>
  <si>
    <t>SR-3, SR-5, SA-4 (Strong, asserted)</t>
  </si>
  <si>
    <t>Procurement security and supplier assessment; illustrative: security requirements in RFPs, supplier assessment questionnaires, published device security standards. Category, not a product choice. Illustrative, not endorsements.</t>
  </si>
  <si>
    <t>IOT-19</t>
  </si>
  <si>
    <t>Maintenance &amp; Field Technician Identity Validation</t>
  </si>
  <si>
    <t>Requires strong identity verification and time-based authorization for all field technician access to devices.</t>
  </si>
  <si>
    <t>All field technician access to IoT/OT systems shall require strong identity verification and time-based authorization controls to prevent unauthorized servicing or modification.</t>
  </si>
  <si>
    <t>Field servicing often bypasses normal access controls; without technician identity validation an impostor or an over-authorized contractor can modify safety-critical systems unchecked.</t>
  </si>
  <si>
    <t>Require strong authentication for technician access, grant time-bounded authorization tied to the work order, and log servicing actions. See Identity and Access Management.</t>
  </si>
  <si>
    <t>Field access uses shared or unverified identities.</t>
  </si>
  <si>
    <t>Some technicians verified informally on site.</t>
  </si>
  <si>
    <t>Identity checks applied to most servicing without time bounds.</t>
  </si>
  <si>
    <t>Strong identity verification and time-based authorization are standard for field access.</t>
  </si>
  <si>
    <t>Technician access is reviewed, correlated to work orders, and tightened on a cadence.</t>
  </si>
  <si>
    <t>MA-5, MA-4, IA-2 (Strong, asserted)</t>
  </si>
  <si>
    <t>A.7.13, A.5.16 (Partial, asserted)</t>
  </si>
  <si>
    <t>Maintenance access and identity tooling; illustrative: privileged access management, multi-factor authentication, time-bound maintenance authorization. Category, not a product choice. Illustrative, not endorsements.</t>
  </si>
  <si>
    <t>IOT-20</t>
  </si>
  <si>
    <t>End-of-Life Device Decommissioning Procedure</t>
  </si>
  <si>
    <t>Securely decommissions end-of-life devices using processes that remove all data, cryptographic keys, and network credentials from memory and storage.</t>
  </si>
  <si>
    <t>IoT/OT devices that reach end-of-life shall be securely decommissioned using processes that remove all data, cryptographic keys, and network credentials from memory and storage.</t>
  </si>
  <si>
    <t>Retired devices carry keys, credentials, and data; if discarded without sanitization they leak secrets that unlock the systems they were removed from.</t>
  </si>
  <si>
    <t>Follow a decommissioning procedure that sanitizes storage, zeroizes keys and credentials, and revokes device identities before disposal or resale. See Data Security for media sanitization standards.</t>
  </si>
  <si>
    <t>Devices are retired without sanitization.</t>
  </si>
  <si>
    <t>Wiping done informally for some devices.</t>
  </si>
  <si>
    <t>A decommissioning process exists but is inconsistently applied.</t>
  </si>
  <si>
    <t>Secure decommissioning that removes data, keys, and credentials is standard.</t>
  </si>
  <si>
    <t>Decommissioning is verified, recorded, and audited on a cadence.</t>
  </si>
  <si>
    <t>MP-6, SR-12 (Strong, asserted)</t>
  </si>
  <si>
    <t>A.7.14, A.7.10, A.8.10 (Strong, asserted)</t>
  </si>
  <si>
    <t>CIS 3, CIS 1 (Partial, asserted)</t>
  </si>
  <si>
    <t>Media sanitization and key zeroization tooling; illustrative: sanitization per NIST SP 800-88, key and credential zeroization, identity revocation. Category, not a product choice. Illustrative, not endorsements.</t>
  </si>
  <si>
    <t>IOT-21</t>
  </si>
  <si>
    <t>Insider Threat Controls for Critical OT Infrastructure</t>
  </si>
  <si>
    <t>Extends insider threat detection and mitigation to personnel with OT access, including behavior analytics, background checks, and access reviews.</t>
  </si>
  <si>
    <t>Insider threat detection and mitigation measures shall be extended to personnel with access to OT environments, including behavior analytics, background checks, and access reviews.</t>
  </si>
  <si>
    <t>OT insiders hold physical and logical access to processes that can injure people; without insider controls a trusted operator or contractor can cause harm that outside defenses never see.</t>
  </si>
  <si>
    <t>Apply background screening, periodic access reviews, and behavior analytics to OT-access personnel, and route anomalies for investigation. See Governance for the insider threat program.</t>
  </si>
  <si>
    <t>No insider threat controls for OT personnel.</t>
  </si>
  <si>
    <t>Background checks or reviews done ad hoc.</t>
  </si>
  <si>
    <t>Some insider controls applied inconsistently across OT staff.</t>
  </si>
  <si>
    <t>Screening, access reviews, and behavior analytics for OT personnel are standard.</t>
  </si>
  <si>
    <t>Insider risk indicators are measured, reviewed, and fed back into controls on a cadence.</t>
  </si>
  <si>
    <t>PR.AA-05, DE.CM-03, GV.RR-02 (Partial, asserted)</t>
  </si>
  <si>
    <t>PS-3, PS-4, AC-2, AU-6, PM-12 (Strong, asserted)</t>
  </si>
  <si>
    <t>A.6.1, A.6.2, A.5.18 (Partial, asserted)</t>
  </si>
  <si>
    <t>Insider threat and access review tooling; illustrative: user behavior analytics, background screening, periodic access reviews. Category, not a product choice. Illustrative, not endorsements.</t>
  </si>
  <si>
    <t>IOT-22</t>
  </si>
  <si>
    <t>Safety &amp; Control System Redundancy</t>
  </si>
  <si>
    <t>Designs critical OT safety systems with physical and logical redundancy to preserve integrity and availability during security events, malfunctions, or targeted disruptions.</t>
  </si>
  <si>
    <t>Critical OT safety systems shall be designed with physical and logical redundancy to preserve integrity and availability during security events, malfunctions, or targeted disruptions.</t>
  </si>
  <si>
    <t>A single point of failure in a safety system means a disruption or attack can remove protection entirely; without redundancy, compromise of one path can cause an unsafe or offline process.</t>
  </si>
  <si>
    <t>Build redundancy into critical safety and control systems with independent physical and logical paths, and validate failover under disruption conditions. See Business Continuity for resilience planning.</t>
  </si>
  <si>
    <t>Critical safety systems have no redundancy.</t>
  </si>
  <si>
    <t>Some redundancy exists without validation.</t>
  </si>
  <si>
    <t>Redundancy is designed for major systems but failover is not regularly tested.</t>
  </si>
  <si>
    <t>Physical and logical redundancy for critical safety systems is standard.</t>
  </si>
  <si>
    <t>Redundancy and failover are tested, measured, and improved on a cadence.</t>
  </si>
  <si>
    <t>CP-2, SC-24, SI-13, CP-10 (Partial, asserted)</t>
  </si>
  <si>
    <t>Redundancy and fault-tolerance tooling; illustrative: redundant controllers, fault-tolerant safety systems, high-availability design. Category, not a product choice. Illustrative, not endorsements.</t>
  </si>
  <si>
    <t>Blockchain Security (BCS)</t>
  </si>
  <si>
    <t>BCS-01</t>
  </si>
  <si>
    <t>Node Identity &amp; Trust Establishment</t>
  </si>
  <si>
    <t>Authenticates every participating node with a unique cryptographic identity and establishes trust through defined onboarding or consensus governance.</t>
  </si>
  <si>
    <t>All participating nodes in a blockchain network shall be authenticated using unique cryptographic identities, with trust established through pre-defined onboarding policies or consensus governance.</t>
  </si>
  <si>
    <t>Without node authentication, an attacker joins the network as a rogue validator or peer, casts illegitimate votes, or eclipses honest nodes, corrupting consensus and the ledger.</t>
  </si>
  <si>
    <t>Issue each node a unique key pair, enforce mutual authentication for peer connections, and gate admission through a documented onboarding policy or on-chain governance. See Enterprise Key Management (EKM).</t>
  </si>
  <si>
    <t>Nodes join without cryptographic identity or admission control.</t>
  </si>
  <si>
    <t>Some nodes use keys, but onboarding is informal and inconsistent.</t>
  </si>
  <si>
    <t>Node identities are issued and peers authenticate, though policy varies by network.</t>
  </si>
  <si>
    <t>Unique cryptographic identity and a defined admission policy apply to all nodes.</t>
  </si>
  <si>
    <t>Node membership and trust decisions are monitored, reviewed, and refined on a cadence.</t>
  </si>
  <si>
    <t>IA-3, IA-9, IA-2 (Partial, asserted)</t>
  </si>
  <si>
    <t>CIS 1, CIS 6 (Weak, asserted)</t>
  </si>
  <si>
    <t>Node identity and PKI tooling; illustrative: X.509/mTLS certificate authorities, membership services (e.g., Hyperledger Fabric MSP), decentralized identifier (DID) methods. Category, not a product choice. Illustrative, not endorsements.</t>
  </si>
  <si>
    <t>BCS-02</t>
  </si>
  <si>
    <t>Smart Contract Security Review</t>
  </si>
  <si>
    <t>Subjects every smart contract to manual and automated security review before deployment, including logic flaws, gas abuse, reentrancy, and oracle manipulation.</t>
  </si>
  <si>
    <t>All smart contracts shall undergo manual and automated security reviews prior to deployment, including checks for logic flaws, gas limit abuse, reentrancy, and oracle manipulation.</t>
  </si>
  <si>
    <t>An unreviewed contract ships an exploitable flaw such as a reentrancy path or unchecked arithmetic; because deployed code is immutable, the bug drains funds before it can be patched.</t>
  </si>
  <si>
    <t>Require static analysis, fuzzing, and human audit against a defined checklist as a release gate, and record findings and remediation before any mainnet deployment. See Software Supply Chain Security (SSC).</t>
  </si>
  <si>
    <t>Contracts deploy with no security review.</t>
  </si>
  <si>
    <t>Ad hoc review by whoever wrote the contract.</t>
  </si>
  <si>
    <t>Some contracts reviewed with tools, coverage inconsistent.</t>
  </si>
  <si>
    <t>Manual plus automated review against a checklist gates every deployment.</t>
  </si>
  <si>
    <t>Review coverage and escaped-defect rates are tracked and drive checklist improvement.</t>
  </si>
  <si>
    <t>SA-11, SA-15, SA-3 (Partial, asserted)</t>
  </si>
  <si>
    <t>A.8.25, A.8.28, A.8.29 (Partial, asserted)</t>
  </si>
  <si>
    <t>Smart contract analysis tooling; illustrative: open static analyzers (e.g., Slither), fuzzers and symbolic execution (e.g., Echidna, Mythril), manual audit checklists. Category, not a product choice. Illustrative, not endorsements.</t>
  </si>
  <si>
    <t>BCS-03</t>
  </si>
  <si>
    <t>Blockchain Consensus Integrity Monitoring</t>
  </si>
  <si>
    <t>Monitors the consensus process for anomalies such as double-signing, stale block propagation, and unusual fork behavior.</t>
  </si>
  <si>
    <t>Organizations shall monitor the consensus process for anomalies such as double-signing, stale block propagation, or unusual fork behavior that may indicate manipulation or failure.</t>
  </si>
  <si>
    <t>Undetected consensus manipulation, such as a validator double-signing or a stealthy reorganization, lets an attacker rewrite recent history or halt finality while operators remain unaware.</t>
  </si>
  <si>
    <t>Instrument validators and full nodes to emit consensus telemetry, and alert on double-signs, missed attestations, propagation delays, and abnormal fork depth. See Threat Intelligence and Hunting (TIH).</t>
  </si>
  <si>
    <t>Consensus behavior is not monitored.</t>
  </si>
  <si>
    <t>Operators watch dashboards informally, no alerting.</t>
  </si>
  <si>
    <t>Some consensus metrics collected, thresholds inconsistent.</t>
  </si>
  <si>
    <t>Defined consensus anomaly detection with alerting covers all validators.</t>
  </si>
  <si>
    <t>Detection thresholds are tuned against observed incidents and reviewed periodically.</t>
  </si>
  <si>
    <t>SI-4, AU-6 (Weak, asserted)</t>
  </si>
  <si>
    <t>Consensus and node observability tooling; illustrative: Prometheus/Grafana metrics pipelines, slashing and double-sign monitors, block explorers for fork tracking. Category, not a product choice. Illustrative, not endorsements.</t>
  </si>
  <si>
    <t>BCS-04</t>
  </si>
  <si>
    <t>Immutable Ledger Access Control</t>
  </si>
  <si>
    <t>Controls read and write access to blockchain interfaces through cryptographically enforced permissions and logs unauthorized attempts.</t>
  </si>
  <si>
    <t>Read and write access to blockchain interfaces shall be controlled via cryptographically enforced permissions, and unauthorized access attempts shall be logged and alertable.</t>
  </si>
  <si>
    <t>Unrestricted access to RPC endpoints or ledger interfaces lets an attacker submit unauthorized transactions or exfiltrate data, and without logging the intrusion leaves no trail for detection or response.</t>
  </si>
  <si>
    <t>Enforce signature-based or role-based permissions on ledger read and write paths, restrict RPC and API exposure, and log and alert on denied access attempts. See Data Classification (DCL).</t>
  </si>
  <si>
    <t>Interfaces are open with no access enforcement.</t>
  </si>
  <si>
    <t>Some endpoints restricted, no consistent policy or logging.</t>
  </si>
  <si>
    <t>Access controls exist on key interfaces, logging is partial.</t>
  </si>
  <si>
    <t>Cryptographically enforced permissions and access logging apply across interfaces.</t>
  </si>
  <si>
    <t>Access patterns and denied attempts are reviewed and controls right-sized on a cadence.</t>
  </si>
  <si>
    <t>A.8.3, A.5.15, A.8.15 (Partial, asserted)</t>
  </si>
  <si>
    <t>Ledger access control and gateway tooling; illustrative: permissioned-chain access policies (e.g., Hyperledger Fabric endorsement policies), RPC gateways with authentication, audit logging pipelines. Category, not a product choice. Illustrative, not endorsements.</t>
  </si>
  <si>
    <t>BCS-05</t>
  </si>
  <si>
    <t>On-Chain Data Classification &amp; Minimization</t>
  </si>
  <si>
    <t>Restricts on-chain writes to non-sensitive, non-personal data unless regulatory exemptions and encryption protections are explicitly established.</t>
  </si>
  <si>
    <t>Only non-sensitive, non-personal data shall be written to public or consortium blockchains unless regulatory exemptions and encryption protections are explicitly in place.</t>
  </si>
  <si>
    <t>Because ledger data is immutable and often replicated publicly, writing personal or sensitive data on chain creates a permanent, unerasable exposure that breaches privacy law and cannot be remediated.</t>
  </si>
  <si>
    <t>Classify data before it is written, keep sensitive and personal fields off chain or store only encrypted hashes and pointers, and require documented justification for any exception. See Data Classification (DCL).</t>
  </si>
  <si>
    <t>Any data may be written on chain without classification.</t>
  </si>
  <si>
    <t>Developers avoid sensitive data by convention, not policy.</t>
  </si>
  <si>
    <t>Classification applied to some flows, exceptions undocumented.</t>
  </si>
  <si>
    <t>Data classification and minimization govern all on-chain writes with recorded exceptions.</t>
  </si>
  <si>
    <t>On-chain data holdings are reviewed against policy and minimization improved over time.</t>
  </si>
  <si>
    <t>PR.DS-01, GV.OC-03 (Partial, asserted)</t>
  </si>
  <si>
    <t>RA-2, PT-3, SI-12 (Partial, asserted)</t>
  </si>
  <si>
    <t>A.5.12, A.5.34, A.8.10 (Partial, asserted)</t>
  </si>
  <si>
    <t>Data classification and minimization tooling; illustrative: data classification schemes, off-chain storage with on-chain hash anchoring, tokenization and hashing libraries. Category, not a product choice. Illustrative, not endorsements.</t>
  </si>
  <si>
    <t>BCS-06</t>
  </si>
  <si>
    <t>Private Key Custody &amp; Protection</t>
  </si>
  <si>
    <t>Secures private keys used for signing transactions, managing contracts, and operating nodes in HSMs or equivalent vaulting technologies.</t>
  </si>
  <si>
    <t>All private keys used for signing transactions, managing smart contracts, or operating nodes shall be secured using hardware security modules (HSMs) or equivalent vaulting technologies.</t>
  </si>
  <si>
    <t>A private key held in plaintext or on an exposed host is a single point of catastrophic failure; whoever steals it can sign transactions, move assets, or control a node irreversibly.</t>
  </si>
  <si>
    <t>Generate and store signing keys in HSMs or hardware-backed vaults, enforce access controls and quorum for use, and rotate and back up keys under defined procedures. See Enterprise Key Management (EKM).</t>
  </si>
  <si>
    <t>Private keys stored in plaintext or on general-purpose hosts.</t>
  </si>
  <si>
    <t>Some keys protected, storage practices vary by team.</t>
  </si>
  <si>
    <t>Vaulting used for critical keys, coverage inconsistent.</t>
  </si>
  <si>
    <t>HSM or equivalent custody protects all signing keys with access control.</t>
  </si>
  <si>
    <t>Key custody, rotation, and usage are audited and hardened on a cadence.</t>
  </si>
  <si>
    <t>PR.DS-01, PR.AA-01 (Partial, asserted)</t>
  </si>
  <si>
    <t>SC-12, SC-28, IA-5 (Strong, asserted)</t>
  </si>
  <si>
    <t>A.8.24, A.5.15 (Strong, asserted)</t>
  </si>
  <si>
    <t>Key custody and signing tooling; illustrative: hardware security modules (PKCS#11), secrets managers and vaults, multi-party computation (MPC) or threshold signing. Category, not a product choice. Illustrative, not endorsements.</t>
  </si>
  <si>
    <t>BCS-07</t>
  </si>
  <si>
    <t>Blockchain Network Partition Detection</t>
  </si>
  <si>
    <t>Detects and alerts on partitioned blockchain networks, such as network splits and eclipse attacks, that can produce inconsistent ledgers.</t>
  </si>
  <si>
    <t>Mechanisms shall be in place to detect and alert on partitioned blockchain networks (e.g., network splits or eclipse attacks) that may cause inconsistent ledgers or transaction fraud.</t>
  </si>
  <si>
    <t>An eclipse or partition attack isolates a node behind attacker-controlled peers, feeding it a false view of the chain so it accepts double-spends or invalid blocks as canonical.</t>
  </si>
  <si>
    <t>Diversify and monitor peer connections, track chain-head divergence and peer reachability across nodes, and alert on partition or eclipse indicators. See Blockchain Consensus Integrity Monitoring (BCS-03).</t>
  </si>
  <si>
    <t>No detection of network splits or eclipse conditions.</t>
  </si>
  <si>
    <t>Partitions noticed only when transactions visibly fail.</t>
  </si>
  <si>
    <t>Some peer and chain-head monitoring, no consistent alerting.</t>
  </si>
  <si>
    <t>Defined partition and eclipse detection with alerting is in place.</t>
  </si>
  <si>
    <t>Detection efficacy is tested against simulated partitions and tuned over time.</t>
  </si>
  <si>
    <t>DE.CM-01, DE.AE-02 (Weak, asserted)</t>
  </si>
  <si>
    <t>SI-4, SC-5 (Weak, asserted)</t>
  </si>
  <si>
    <t>A.8.16, A.8.20 (Weak, asserted)</t>
  </si>
  <si>
    <t>Peer topology and partition monitoring tooling; illustrative: peer-connection diversity checks, chain-head comparison monitors, network telemetry dashboards. Category, not a product choice. Illustrative, not endorsements.</t>
  </si>
  <si>
    <t>BCS-08</t>
  </si>
  <si>
    <t>Gas &amp; Resource Abuse Limiting</t>
  </si>
  <si>
    <t>Enforces transaction limits, gas ceilings, and execution timeouts on smart contract platforms to prevent denial-of-service and resource exhaustion.</t>
  </si>
  <si>
    <t>Smart contract platforms shall enforce transaction limits, gas ceilings, and execution timeouts to prevent denial-of-service conditions or unintended resource exhaustion.</t>
  </si>
  <si>
    <t>Without gas and resource limits, an unbounded loop or a flood of expensive transactions exhausts node compute or memory, stalling block production and denying service to legitimate users.</t>
  </si>
  <si>
    <t>Set per-transaction gas ceilings, block gas limits, and execution timeouts, and reject or throttle transactions that exceed resource budgets at the platform and contract level.</t>
  </si>
  <si>
    <t>No gas ceilings or execution limits enforced.</t>
  </si>
  <si>
    <t>Limits set ad hoc, not aligned to a policy.</t>
  </si>
  <si>
    <t>Gas and timeout limits applied to some contracts or nodes.</t>
  </si>
  <si>
    <t>Transaction limits, gas ceilings, and timeouts are enforced platform-wide.</t>
  </si>
  <si>
    <t>Limit settings are reviewed against load and abuse patterns and tuned periodically.</t>
  </si>
  <si>
    <t>PR.IR-04, DE.CM-01 (Weak, asserted)</t>
  </si>
  <si>
    <t>SC-5, SC-6 (Partial, asserted)</t>
  </si>
  <si>
    <t>Resource and rate-limiting tooling; illustrative: gas metering built into the execution environment (e.g., EVM gas), transaction rate limiting at RPC gateways, execution timeout configuration. Category, not a product choice. Illustrative, not endorsements.</t>
  </si>
  <si>
    <t>BCS-09</t>
  </si>
  <si>
    <t>Smart Contract Versioning &amp; Governance</t>
  </si>
  <si>
    <t>Applies version control and formal governance to manage updates, upgrades, and deprecations of deployed smart contracts.</t>
  </si>
  <si>
    <t>Version control and formal governance processes shall be implemented to manage updates, upgrades, and deprecations of deployed smart contracts in a controlled manner.</t>
  </si>
  <si>
    <t>An uncontrolled contract upgrade, pushed without review or a governance vote, can silently change logic, introduce a backdoor, or break dependent contracts and the assets they hold.</t>
  </si>
  <si>
    <t>Track contract source and deployed addresses under version control, route upgrades through proxy patterns and a defined approval process, and record deprecations with migration paths. See Smart Contract Kill Switch Capability (BCS-14).</t>
  </si>
  <si>
    <t>Contract changes are deployed without versioning or governance.</t>
  </si>
  <si>
    <t>Some version tracking, upgrade decisions informal.</t>
  </si>
  <si>
    <t>Versioning and an upgrade process exist but are inconsistently followed.</t>
  </si>
  <si>
    <t>Version control and a formal upgrade governance process apply to all contracts.</t>
  </si>
  <si>
    <t>Upgrade history and outcomes are reviewed and the governance process improved.</t>
  </si>
  <si>
    <t>CM-3, CM-2, SA-10 (Partial, asserted)</t>
  </si>
  <si>
    <t>CIS 16, CIS 4 (Weak, asserted)</t>
  </si>
  <si>
    <t>Contract lifecycle and upgrade tooling; illustrative: source version control (e.g., Git), upgradeable proxy patterns (e.g., OpenZeppelin proxies), deployment and governance frameworks. Category, not a product choice. Illustrative, not endorsements.</t>
  </si>
  <si>
    <t>BCS-10</t>
  </si>
  <si>
    <t>Off-Chain Computation Integrity Controls</t>
  </si>
  <si>
    <t>Ensures authenticity, accuracy, and manipulation resistance of off-chain computation and oracle data that on-chain logic depends on.</t>
  </si>
  <si>
    <t>Where blockchain logic relies on off-chain computation or oracles, controls shall ensure authenticity, accuracy, and resistance to manipulation of those external data sources.</t>
  </si>
  <si>
    <t>A manipulated or compromised oracle feeds false data on chain, and because contracts execute deterministically on that input, a single poisoned price or event can trigger mass liquidations or fraudulent payouts.</t>
  </si>
  <si>
    <t>Source oracle data from multiple independent providers, aggregate with outlier rejection, sign and verify feeds, and validate off-chain computation results before they influence contract execution.</t>
  </si>
  <si>
    <t>Contracts consume single-source oracle data with no validation.</t>
  </si>
  <si>
    <t>Some sanity checks on external data, applied ad hoc.</t>
  </si>
  <si>
    <t>Multiple sources or signing used for some feeds, inconsistently.</t>
  </si>
  <si>
    <t>Authenticated, multi-source oracle inputs with validation are standard.</t>
  </si>
  <si>
    <t>Oracle integrity and deviation events are measured and controls tuned over time.</t>
  </si>
  <si>
    <t>PR.DS-01, DE.CM-01 (Weak, asserted)</t>
  </si>
  <si>
    <t>SI-7, SI-10, SC-8 (Partial, asserted)</t>
  </si>
  <si>
    <t>A.8.28, A.5.23 (Weak, asserted)</t>
  </si>
  <si>
    <t>Oracle and off-chain integrity tooling; illustrative: decentralized oracle networks with multi-source aggregation, signed data feeds, verifiable computation and attestation schemes. Category, not a product choice. Illustrative, not endorsements.</t>
  </si>
  <si>
    <t>BCS-11</t>
  </si>
  <si>
    <t>Transaction Anomaly Detection</t>
  </si>
  <si>
    <t>Monitors blockchain transactions for anomalies such as batch minting, flash loan attacks, and signature forgeries indicative of compromise or abuse.</t>
  </si>
  <si>
    <t>Automated systems shall monitor blockchain transactions for anomalies such as batch minting, flash loan attacks, or signature forgeries indicative of compromise or abuse.</t>
  </si>
  <si>
    <t>Attacks like flash-loan price manipulation or anomalous minting execute in a single block; without automated transaction monitoring they complete and settle before any human notices the pattern.</t>
  </si>
  <si>
    <t>Stream transaction and event data into analytics that model normal behavior and alert on flash loans, abnormal mint volumes, forged signatures, and known exploit signatures. See Threat Intelligence and Hunting (TIH).</t>
  </si>
  <si>
    <t>Transactions are not monitored for anomalies.</t>
  </si>
  <si>
    <t>Suspicious activity investigated only after user reports.</t>
  </si>
  <si>
    <t>Some anomaly rules exist, coverage and tuning inconsistent.</t>
  </si>
  <si>
    <t>Automated transaction anomaly detection with alerting covers key contracts.</t>
  </si>
  <si>
    <t>Detection rules are measured against confirmed abuse and continuously refined.</t>
  </si>
  <si>
    <t>DE.AE-02, DE.CM-01 (Partial, asserted)</t>
  </si>
  <si>
    <t>On-chain analytics and anomaly detection tooling; illustrative: transaction monitoring and forensics platforms, mempool and event stream analytics, rule and heuristic engines for exploit signatures. Category, not a product choice. Illustrative, not endorsements.</t>
  </si>
  <si>
    <t>BCS-12</t>
  </si>
  <si>
    <t>Blockchain Fork Response Strategy</t>
  </si>
  <si>
    <t>Maintains procedures for responding to unplanned hard forks, chain reorganizations, and consensus failures, including impact assessment and rollback readiness.</t>
  </si>
  <si>
    <t>Organizations shall maintain procedures for responding to unplanned hard forks, chain reorganizations, or network consensus failures, including impact assessments and rollback readiness.</t>
  </si>
  <si>
    <t>An unexpected deep reorganization or contentious fork can double-spend confirmed transactions or split the network; with no response plan, operators react chaotically and finalize decisions on the wrong chain.</t>
  </si>
  <si>
    <t>Define fork and reorg response procedures with confirmation thresholds, impact assessment steps, communication paths, and rollback or replay readiness, and rehearse them. See Blockchain-Specific Incident Response Plan (BCS-22).</t>
  </si>
  <si>
    <t>No plan for forks, reorgs, or consensus failure.</t>
  </si>
  <si>
    <t>Response improvised when a fork occurs.</t>
  </si>
  <si>
    <t>Some procedures documented, not tested or complete.</t>
  </si>
  <si>
    <t>Defined fork and reorg response with impact assessment and rollback readiness exists.</t>
  </si>
  <si>
    <t>Procedures are exercised, and lessons from real events feed back into the plan.</t>
  </si>
  <si>
    <t>RS.MA-01, RC.RP-01 (Partial, asserted)</t>
  </si>
  <si>
    <t>IR-4, CP-2, CP-10 (Partial, asserted)</t>
  </si>
  <si>
    <t>A.5.24, A.5.29, A.5.30 (Partial, asserted)</t>
  </si>
  <si>
    <t>Fork and continuity response tooling; illustrative: chain-reorg and finality monitors, documented runbooks, confirmation-depth policies and rollback playbooks. Category, not a product choice. Illustrative, not endorsements.</t>
  </si>
  <si>
    <t>BCS-13</t>
  </si>
  <si>
    <t>Token &amp; Asset Control Policy Enforcement</t>
  </si>
  <si>
    <t>Defines ownership verification, transfer rules, revocation conditions, and recovery mechanisms for tokenized assets on blockchain systems.</t>
  </si>
  <si>
    <t>For blockchain systems that include tokenized assets, policies shall define ownership verification, transfer rules, revocation conditions, and recovery mechanisms for lost or stolen assets.</t>
  </si>
  <si>
    <t>Without enforced ownership and recovery policy, a stolen key means permanent, irreversible loss of tokenized assets, and ambiguous transfer or revocation rules enable fraudulent transfers that cannot be undone.</t>
  </si>
  <si>
    <t>Encode ownership verification and transfer restrictions in token contracts, define revocation and freeze conditions, and provide recovery paths such as social recovery or guardian mechanisms for lost keys.</t>
  </si>
  <si>
    <t>No defined ownership, transfer, or recovery policy for tokens.</t>
  </si>
  <si>
    <t>Rules exist informally per project.</t>
  </si>
  <si>
    <t>Some transfer and revocation controls encoded, coverage varies.</t>
  </si>
  <si>
    <t>Ownership verification, transfer rules, revocation, and recovery are defined and enforced.</t>
  </si>
  <si>
    <t>Asset control policy is reviewed against loss and fraud events and improved.</t>
  </si>
  <si>
    <t>PR.AA-05, ID.AM-01 (Weak, asserted)</t>
  </si>
  <si>
    <t>AC-3, AC-6 (Weak, asserted)</t>
  </si>
  <si>
    <t>A.5.9, A.8.3 (Weak, asserted)</t>
  </si>
  <si>
    <t>CIS 1, CIS 3 (Weak, asserted)</t>
  </si>
  <si>
    <t>Token policy and asset control tooling; illustrative: token standards with transfer hooks (e.g., ERC-20/ERC-721 extensions), freeze and allowlist controls, social recovery and guardian schemes. Category, not a product choice. Illustrative, not endorsements.</t>
  </si>
  <si>
    <t>BCS-14</t>
  </si>
  <si>
    <t>Smart Contract Kill Switch Capability</t>
  </si>
  <si>
    <t>Provides administrative controls such as pause, disable, or self-destruct in smart contracts that perform financial, physical, or irreversible functions.</t>
  </si>
  <si>
    <t>Smart contracts that perform financial, physical, or irreversible functions shall include administrative controls (e.g., pause, disable, or self-destruct) for emergency intervention.</t>
  </si>
  <si>
    <t>A contract handling funds or irreversible actions with no emergency control keeps executing an active exploit block after block, and operators can only watch losses mount with no way to intervene.</t>
  </si>
  <si>
    <t>Build pause or circuit-breaker functions guarded by multi-signature or governance into high-impact contracts, test the emergency path, and document activation criteria and authority. See Multi-Signature Requirements for Critical Functions (BCS-16).</t>
  </si>
  <si>
    <t>High-impact contracts have no emergency intervention capability.</t>
  </si>
  <si>
    <t>Some contracts include a pause, added inconsistently.</t>
  </si>
  <si>
    <t>Kill-switch functions exist for some contracts, controls on their use vary.</t>
  </si>
  <si>
    <t>Emergency controls guarded by multi-sig or governance are standard for high-impact contracts.</t>
  </si>
  <si>
    <t>Emergency mechanisms are tested and their triggers and authority reviewed periodically.</t>
  </si>
  <si>
    <t>RS.MI-01, RS.MI-02 (Weak, asserted)</t>
  </si>
  <si>
    <t>IR-4, CP-10 (Weak, asserted)</t>
  </si>
  <si>
    <t>A.5.26 (Weak, asserted)</t>
  </si>
  <si>
    <t>Emergency control patterns for contracts; illustrative: pausable and circuit-breaker contract patterns (e.g., OpenZeppelin Pausable), guardian and timelock controls, governance-gated administrative functions. Category, not a product choice. Illustrative, not endorsements.</t>
  </si>
  <si>
    <t>BCS-15</t>
  </si>
  <si>
    <t>Blockchain Interoperability Gateway Security</t>
  </si>
  <si>
    <t>Secures interfaces between blockchains, such as bridges, pegs, and relays, with authentication, access control, and transaction integrity checks.</t>
  </si>
  <si>
    <t>Interfaces between different blockchains (e.g., bridges, pegs, relays) shall be secured with authentication, access control, and transaction integrity checks to prevent cross-chain attacks.</t>
  </si>
  <si>
    <t>Cross-chain bridges concentrate large locked value behind off-chain validators and message-passing logic; a forged deposit proof or compromised validator set lets an attacker mint or withdraw assets that were never deposited.</t>
  </si>
  <si>
    <t>Require validated proofs for cross-chain messages, enforce multi-party authorization on bridge operations, verify transaction integrity on both chains, and monitor bridge balances and message flows.</t>
  </si>
  <si>
    <t>Bridge and relay interfaces lack authentication or integrity checks.</t>
  </si>
  <si>
    <t>Some checks in place, no consistent security model.</t>
  </si>
  <si>
    <t>Authentication and validation exist on some cross-chain paths.</t>
  </si>
  <si>
    <t>Authentication, access control, and integrity verification secure all cross-chain interfaces.</t>
  </si>
  <si>
    <t>Bridge security is monitored, tested against attack patterns, and hardened over time.</t>
  </si>
  <si>
    <t>PR.AA-05, PR.DS-02, DE.CM-01 (Partial, asserted)</t>
  </si>
  <si>
    <t>AC-4, SC-7, SC-8 (Partial, asserted)</t>
  </si>
  <si>
    <t>A.8.20, A.8.21, A.8.26 (Partial, asserted)</t>
  </si>
  <si>
    <t>CIS 12, CIS 13 (Weak, asserted)</t>
  </si>
  <si>
    <t>Cross-chain bridge security tooling; illustrative: light-client and proof verification, multi-validator or MPC bridge authorization, bridge balance and message monitoring. Category, not a product choice. Illustrative, not endorsements.</t>
  </si>
  <si>
    <t>BCS-16</t>
  </si>
  <si>
    <t>Multi-Signature Requirements for Critical Functions</t>
  </si>
  <si>
    <t>Requires multi-signature approval for high-impact blockchain operations such as treasury withdrawals, contract upgrades, and validator rotation.</t>
  </si>
  <si>
    <t>Blockchain-based operations with high impact, such as treasury withdrawals, contract upgrades, or validator rotation, shall require multi-signature approvals to reduce single points of failure.</t>
  </si>
  <si>
    <t>When a single key can authorize a treasury transfer or contract upgrade, that one key becomes a single point of failure; its compromise or misuse by one insider drains funds or subverts the system outright.</t>
  </si>
  <si>
    <t>Enforce M-of-N multi-signature or threshold approval on critical functions, distribute signing authority across separate custodians and devices, and document the signer set and thresholds. See Private Key Custody and Protection (BCS-06).</t>
  </si>
  <si>
    <t>Critical operations authorized by a single signer.</t>
  </si>
  <si>
    <t>Multi-sig used for some functions, thresholds inconsistent.</t>
  </si>
  <si>
    <t>Multi-sig applied to major functions, signer governance varies.</t>
  </si>
  <si>
    <t>Multi-signature approval is required and enforced for all high-impact operations.</t>
  </si>
  <si>
    <t>Signer sets, thresholds, and key distribution are reviewed and adjusted on a cadence.</t>
  </si>
  <si>
    <t>AC-5, AC-3, AC-6 (Partial, asserted)</t>
  </si>
  <si>
    <t>A.5.3, A.8.2 (Partial, asserted)</t>
  </si>
  <si>
    <t>Multi-signature and threshold approval tooling; illustrative: multisig wallet contracts (e.g., Gnosis Safe), threshold signature schemes, hardware-backed signer distribution. Category, not a product choice. Illustrative, not endorsements.</t>
  </si>
  <si>
    <t>BCS-17</t>
  </si>
  <si>
    <t>Node Software Hardening &amp; Update Controls</t>
  </si>
  <si>
    <t>Securely configures blockchain node software, keeps it current with validated patches, and monitors for tampering or version drift.</t>
  </si>
  <si>
    <t>All blockchain node software shall be securely configured, kept up to date with validated patches, and monitored for tampering or version drift.</t>
  </si>
  <si>
    <t>An unpatched or misconfigured node runs known-vulnerable client code, and a client bug or consensus-affecting flaw can be exploited to crash the node, fork it off the network, or steal keys it holds.</t>
  </si>
  <si>
    <t>Harden node configuration to a baseline, apply validated client patches promptly, verify binaries against published hashes or signatures, and alert on configuration or version drift. See Configuration and Change Management (CCM).</t>
  </si>
  <si>
    <t>Node software is unhardened and patched irregularly.</t>
  </si>
  <si>
    <t>Some hardening and patching, no baseline or schedule.</t>
  </si>
  <si>
    <t>Baseline and patching applied to most nodes, drift not monitored.</t>
  </si>
  <si>
    <t>Hardened baselines, validated patching, and drift monitoring apply to all nodes.</t>
  </si>
  <si>
    <t>Configuration and patch posture are measured and continuously improved.</t>
  </si>
  <si>
    <t>PR.PS-01, PR.PS-02, DE.CM-08 (Partial, asserted)</t>
  </si>
  <si>
    <t>CM-6, SI-2, CM-7 (Strong, asserted)</t>
  </si>
  <si>
    <t>A.8.9, A.8.8, A.8.19 (Strong, asserted)</t>
  </si>
  <si>
    <t>Node hardening and patch management tooling; illustrative: configuration baselines (e.g., CIS Benchmarks), configuration management and patch automation, binary signature and integrity verification. Category, not a product choice. Illustrative, not endorsements.</t>
  </si>
  <si>
    <t>BCS-18</t>
  </si>
  <si>
    <t>Regulatory Compliance of Blockchain Use Cases</t>
  </si>
  <si>
    <t>Evaluates blockchain implementations for compliance with applicable laws, including KYC/AML, financial transaction reporting, and digital identity standards.</t>
  </si>
  <si>
    <t>Blockchain implementations shall be evaluated for compliance with applicable laws, including KYC/AML regulations, financial transaction reporting, and digital identity standards.</t>
  </si>
  <si>
    <t>A blockchain use case deployed without a legal review can facilitate unlicensed money transmission, sanctioned transactions, or unlawful handling of identity data, exposing the organization to enforcement, fines, and forced shutdown.</t>
  </si>
  <si>
    <t>Assess each use case against KYC/AML, transaction-reporting, and digital-identity obligations, involve legal and compliance early, and document the determination and required controls. See Governance, Risk, and Compliance (GRC).</t>
  </si>
  <si>
    <t>Legal and regulatory obligations are not assessed.</t>
  </si>
  <si>
    <t>Compliance considered informally, case by case.</t>
  </si>
  <si>
    <t>Some use cases reviewed, criteria inconsistent.</t>
  </si>
  <si>
    <t>Every blockchain use case is evaluated for regulatory compliance and documented.</t>
  </si>
  <si>
    <t>Compliance evaluations are refreshed as regulation changes and gaps tracked to closure.</t>
  </si>
  <si>
    <t>GV.OC-03, GV.RM-01 (Partial, asserted)</t>
  </si>
  <si>
    <t>PM-9, PL-1 (Weak, asserted)</t>
  </si>
  <si>
    <t>Compliance evaluation tooling; illustrative: regulatory obligation registers, KYC/AML and blockchain analytics screening, GRC platforms for control mapping. Category, not a product choice. Illustrative, not endorsements.</t>
  </si>
  <si>
    <t>BCS-19</t>
  </si>
  <si>
    <t>Encryption for Layer-2 and Off-Chain Storage</t>
  </si>
  <si>
    <t>Encrypts off-chain data referenced by blockchain transactions at rest and in transit, with tamper detection and access control equivalent to on-chain protections.</t>
  </si>
  <si>
    <t>Any off-chain data referenced by blockchain transactions shall be encrypted at rest and in transit, with tamper detection and access control equivalent to on-chain protections.</t>
  </si>
  <si>
    <t>On-chain hashes point to off-chain data that, if stored in the clear, exposes the underlying content and lets an attacker alter or substitute it, breaking the integrity guarantee the on-chain reference was meant to provide.</t>
  </si>
  <si>
    <t>Encrypt off-chain and Layer-2 data at rest and in transit, bind content to on-chain hashes for tamper detection, and enforce access control matching the sensitivity of the referenced data. See Data Lifecycle Management (DLM).</t>
  </si>
  <si>
    <t>Off-chain data is stored and transmitted without encryption.</t>
  </si>
  <si>
    <t>Some encryption applied, coverage and key handling inconsistent.</t>
  </si>
  <si>
    <t>Encryption and hash anchoring used for some off-chain stores.</t>
  </si>
  <si>
    <t>Encryption at rest and in transit with tamper detection covers off-chain data.</t>
  </si>
  <si>
    <t>Off-chain protection is audited against on-chain equivalence and improved over time.</t>
  </si>
  <si>
    <t>SC-28, SC-8, SC-13 (Strong, asserted)</t>
  </si>
  <si>
    <t>Off-chain data protection tooling; illustrative: at-rest and in-transit encryption (TLS, AES), content-addressed storage with hash anchoring (e.g., IPFS CIDs), key management for off-chain stores. Category, not a product choice. Illustrative, not endorsements.</t>
  </si>
  <si>
    <t>BCS-20</t>
  </si>
  <si>
    <t>Governance Model Transparency</t>
  </si>
  <si>
    <t>Documents and makes transparent the governance structures controlling network rules, upgrade procedures, node admission, and dispute resolution.</t>
  </si>
  <si>
    <t>Organizations shall document and make transparent the governance structures controlling blockchain network rules, upgrade procedures, node admission, and dispute resolution processes.</t>
  </si>
  <si>
    <t>Opaque or undocumented governance lets a small group change protocol rules, admit nodes, or resolve disputes unilaterally, and participants cannot detect or contest capture until it has already occurred.</t>
  </si>
  <si>
    <t>Publish the governance model, including who sets rules, how upgrades are proposed and ratified, node admission criteria, and dispute resolution, and keep it current as the model evolves. See Governance, Risk, and Compliance (GRC).</t>
  </si>
  <si>
    <t>Governance structures are undocumented and opaque.</t>
  </si>
  <si>
    <t>Some governance described informally, not published.</t>
  </si>
  <si>
    <t>Governance partly documented, gaps in upgrade or dispute processes.</t>
  </si>
  <si>
    <t>Governance structures, upgrade, admission, and dispute processes are documented and transparent.</t>
  </si>
  <si>
    <t>Governance documentation is reviewed against actual decisions and kept current.</t>
  </si>
  <si>
    <t>GV.OC-02, GV.RR-01, GV.PO-01 (Partial, asserted)</t>
  </si>
  <si>
    <t>A.5.1, A.5.2 (Partial, asserted)</t>
  </si>
  <si>
    <t>Governance documentation and transparency tooling; illustrative: published governance charters, on-chain governance and proposal frameworks, public voting and decision records. Category, not a product choice. Illustrative, not endorsements.</t>
  </si>
  <si>
    <t>BCS-21</t>
  </si>
  <si>
    <t>Smart Contract Deployment Environment Isolation</t>
  </si>
  <si>
    <t>Develops and tests smart contracts in isolated environments that mirror production, enforcing promotion through staging gates and peer validation.</t>
  </si>
  <si>
    <t>Smart contracts shall be developed and tested in isolated environments that mirror production conditions, with enforcement of promotion workflows through staging gates and peer validation.</t>
  </si>
  <si>
    <t>Testing or deploying contracts directly against production, or promoting untested code, lets defects and unreviewed changes reach an immutable mainnet where they cannot be recalled.</t>
  </si>
  <si>
    <t>Maintain separated development, test, and production environments with production-like testnets, and require staging gates and peer review before promotion to mainnet. See Smart Contract Security Review (BCS-02).</t>
  </si>
  <si>
    <t>Contracts are built and tested without environment separation.</t>
  </si>
  <si>
    <t>Some use of testnets, promotion is informal.</t>
  </si>
  <si>
    <t>Separated environments exist, promotion gates inconsistently enforced.</t>
  </si>
  <si>
    <t>Isolated dev, test, and production environments with staging gates and peer review are standard.</t>
  </si>
  <si>
    <t>Environment separation and promotion discipline are audited and improved on a cadence.</t>
  </si>
  <si>
    <t>PR.PS-06, PR.PS-01 (Partial, asserted)</t>
  </si>
  <si>
    <t>SA-3, CM-2, SA-11 (Partial, asserted)</t>
  </si>
  <si>
    <t>A.8.31, A.8.25 (Strong, asserted)</t>
  </si>
  <si>
    <t>Environment isolation and promotion tooling; illustrative: local and public testnets and forked-mainnet environments, CI/CD pipelines with staging gates, contract development frameworks. Category, not a product choice. Illustrative, not endorsements.</t>
  </si>
  <si>
    <t>BCS-22</t>
  </si>
  <si>
    <t>Blockchain-Specific Incident Response Plan</t>
  </si>
  <si>
    <t>Extends incident response plans with procedures specific to blockchain scenarios such as smart contract compromise, consensus attack, key leakage, and governance disputes.</t>
  </si>
  <si>
    <t>Incident response plans shall include procedures specific to blockchain scenarios such as smart contract compromise, consensus attack, key leakage, or governance disputes.</t>
  </si>
  <si>
    <t>A generic IR plan omits blockchain-specific realities like irreversible transactions and multi-sig recovery, so responders lose critical time improvising during a live contract exploit or key-leakage event when minutes decide the loss.</t>
  </si>
  <si>
    <t>Add blockchain playbooks to the IR plan covering contract compromise, consensus attack, key leakage, and governance dispute, define roles and emergency actions such as pause and multi-sig steps, and rehearse them. See Incident Detection and Response (IDR).</t>
  </si>
  <si>
    <t>IR plan does not address blockchain-specific scenarios.</t>
  </si>
  <si>
    <t>Some blockchain steps improvised, not documented.</t>
  </si>
  <si>
    <t>Blockchain scenarios partly covered, playbooks incomplete.</t>
  </si>
  <si>
    <t>IR plan includes defined blockchain playbooks with roles and emergency actions.</t>
  </si>
  <si>
    <t>Blockchain playbooks are exercised and refined from drills and real incidents.</t>
  </si>
  <si>
    <t>IR-4, IR-8, IR-1 (Partial, asserted)</t>
  </si>
  <si>
    <t>A.5.24, A.5.26, A.5.27 (Partial, asserted)</t>
  </si>
  <si>
    <t>Blockchain incident response tooling; illustrative: scenario-specific runbooks, on-chain forensics and transaction tracing, emergency pause and multi-sig response procedures. Category, not a product choice. Illustrative, not endorsements.</t>
  </si>
  <si>
    <t>Smart Cities &amp; Critical Infrastructure Protection (SCI)</t>
  </si>
  <si>
    <t>SCI-01</t>
  </si>
  <si>
    <t>Urban System Dependency Mapping</t>
  </si>
  <si>
    <t>Documents and maintains current maps of interdependencies across critical infrastructure systems to expose systemic risk and cascading failure paths.</t>
  </si>
  <si>
    <t>Organizations shall document and maintain current maps of interdependencies across critical infrastructure systems (e.g., power, water, transportation, emergency services) to identify systemic risks and cascading failure paths.</t>
  </si>
  <si>
    <t>Without a dependency map, a failure in one system (power, water, comms) propagates unseen into others; responders learn the coupling during the outage instead of before it.</t>
  </si>
  <si>
    <t>Model critical systems and their upstream/downstream dependencies, mark single points of failure and cascade paths, and refresh the maps as infrastructure and vendors change. See Vendor Ecosystem Criticality Assessments (SCI-09).</t>
  </si>
  <si>
    <t>No interdependency mapping; couplings are unknown.</t>
  </si>
  <si>
    <t>Dependencies sketched informally for one system after an incident.</t>
  </si>
  <si>
    <t>Maps exist for some systems but are incomplete and rarely updated.</t>
  </si>
  <si>
    <t>Interdependency and cascade maps are maintained for all critical systems on a defined cycle.</t>
  </si>
  <si>
    <t>Maps are validated against real events and exercises, and gaps drive resilience investment.</t>
  </si>
  <si>
    <t>ID.AM-04, ID.RA-04, ID.IM (Partial, asserted)</t>
  </si>
  <si>
    <t>CP-2, PM-8, RA-3 (Partial, asserted)</t>
  </si>
  <si>
    <t>A.5.30, A.5.7 (Partial, asserted)</t>
  </si>
  <si>
    <t>CIS 1, CIS 12 (Weak, asserted)</t>
  </si>
  <si>
    <t>Dependency and asset-relationship mapping; illustrative: CMDB/asset-inventory platforms, graph databases (e.g., open-source graph DBs), infrastructure modeling. Category, not a product choice. Illustrative, not endorsements.</t>
  </si>
  <si>
    <t>SCI-02</t>
  </si>
  <si>
    <t>Cross-Domain Data Exchange Governance</t>
  </si>
  <si>
    <t>Requires documented governance for every data exchange among city departments, vendors, and infrastructure systems, covering integrity, consent, accountability, and lawful use.</t>
  </si>
  <si>
    <t>All data exchanges between city departments, private vendors, and infrastructure systems shall follow documented governance models ensuring integrity, consent, accountability, and lawful use of shared data.</t>
  </si>
  <si>
    <t>Undocumented data flows between agencies and vendors leak citizen data, break chain of custody, and violate lawful-use limits with no one accountable when the sharing goes wrong.</t>
  </si>
  <si>
    <t>Inventory cross-domain data flows, define data-sharing agreements with owners, lawful basis, and integrity controls, and require sign-off before new exchanges go live. See Citizen Data Usage Transparency Controls (SCI-17).</t>
  </si>
  <si>
    <t>Data is shared across departments and vendors with no governance.</t>
  </si>
  <si>
    <t>Some exchanges have informal agreements; most are undocumented.</t>
  </si>
  <si>
    <t>Governance applies to major exchanges but coverage and consistency vary.</t>
  </si>
  <si>
    <t>All cross-domain exchanges follow documented governance with owners and lawful basis.</t>
  </si>
  <si>
    <t>Exchange governance is audited, and violations feed correction and policy updates.</t>
  </si>
  <si>
    <t>GV.OC-03, GV.SC, ID.AM-07 (Partial, asserted)</t>
  </si>
  <si>
    <t>AC-21, CA-3, PT-2 (Partial, asserted)</t>
  </si>
  <si>
    <t>A.5.14, A.5.34, A.5.31 (Partial, asserted)</t>
  </si>
  <si>
    <t>Data-governance and exchange-agreement tooling; illustrative: data catalogs, API gateways with policy enforcement, data-sharing agreement registers. Category, not a product choice. Illustrative, not endorsements.</t>
  </si>
  <si>
    <t>SCI-03</t>
  </si>
  <si>
    <t>Real-Time Sensor Data Integrity Verification</t>
  </si>
  <si>
    <t>Validates the authenticity and consistency of sensor data feeding real-time decision systems and alerts on out-of-band or spoofed readings.</t>
  </si>
  <si>
    <t>Controls shall validate the authenticity and consistency of sensor data used in real-time decision-making systems (e.g., traffic control, utilities monitoring), with alerts on out-of-band data or spoofing attempts.</t>
  </si>
  <si>
    <t>A traffic or utility control system acting on spoofed or corrupted sensor data makes unsafe automated decisions; the operator trusts a reading that an attacker or fault fabricated.</t>
  </si>
  <si>
    <t>Authenticate sensor sources, apply plausibility and cross-sensor consistency checks, and alert on values outside physical bounds or diverging from correlated feeds. See Time Synchronization (SCI-16).</t>
  </si>
  <si>
    <t>Sensor data is trusted as received with no authenticity or sanity checks.</t>
  </si>
  <si>
    <t>Obvious bad readings caught manually by operators.</t>
  </si>
  <si>
    <t>Some feeds validated with basic range checks; spoofing detection is limited.</t>
  </si>
  <si>
    <t>Authentication and consistency checks with spoofing alerts are standard for decision-grade feeds.</t>
  </si>
  <si>
    <t>Detection efficacy is measured against injection tests and tuned on a cadence.</t>
  </si>
  <si>
    <t>DE.CM-02, PR.DS-01, DE.AE-02 (Partial, asserted)</t>
  </si>
  <si>
    <t>SI-10, SI-7, SI-4 (Partial, asserted)</t>
  </si>
  <si>
    <t>A.8.16, A.5.33 (Partial, asserted)</t>
  </si>
  <si>
    <t>Sensor data-integrity and anomaly detection; illustrative: signed telemetry, OT/ICS anomaly detection, time-series validation. Category, not a product choice. Illustrative, not endorsements.</t>
  </si>
  <si>
    <t>SCI-04</t>
  </si>
  <si>
    <t>Autonomous System Risk Mitigation</t>
  </si>
  <si>
    <t>Implements safeguards for autonomous control systems in critical infrastructure to detect and contain unsafe or unexpected autonomous behavior.</t>
  </si>
  <si>
    <t>Critical infrastructure utilizing autonomous control systems (e.g., driverless transit, smart grids) shall implement safeguards to detect and contain unsafe or unexpected autonomous behavior.</t>
  </si>
  <si>
    <t>An autonomous grid or transit controller that drifts into an unsafe state without containment can cause physical harm at machine speed before any human intervenes.</t>
  </si>
  <si>
    <t>Define safe-operating envelopes, add runtime monitors and fail-safe/fallback modes that trip on out-of-bounds behavior, and rehearse containment and safe shutdown. See Autonomous Public Safety System Supervision (SCI-18).</t>
  </si>
  <si>
    <t>Autonomous systems run with no behavioral safeguards or fail-safe.</t>
  </si>
  <si>
    <t>Safety limits handled ad hoc per deployment.</t>
  </si>
  <si>
    <t>Some systems have monitors and fallbacks; coverage is uneven.</t>
  </si>
  <si>
    <t>Safe-operating envelopes, runtime monitors, and fail-safe modes are standard for autonomous critical systems.</t>
  </si>
  <si>
    <t>Autonomous behavior and containment triggers are measured and improved against observed anomalies.</t>
  </si>
  <si>
    <t>DE.CM-09, PR.PS, RS.MA (Partial, asserted)</t>
  </si>
  <si>
    <t>SI-4, SI-13, SC-24 (Partial, asserted)</t>
  </si>
  <si>
    <t>A.8.16, A.8.25 (Weak, asserted)</t>
  </si>
  <si>
    <t>A.6, A.9 (Partial, asserted)</t>
  </si>
  <si>
    <t>MANAGE 2.3, MEASURE 2.6 (Partial, asserted)</t>
  </si>
  <si>
    <t>Safety-envelope monitoring and fail-safe control; illustrative: runtime safety monitors, watchdog/interlock systems, anomaly detection for control loops. Category, not a product choice. Illustrative, not endorsements.</t>
  </si>
  <si>
    <t>SCI-05</t>
  </si>
  <si>
    <t>Smart Infrastructure Cyber-Physical Resilience Testing</t>
  </si>
  <si>
    <t>Conducts routine resilience testing to confirm cyber-physical systems maintain safety and operability under cyberattack, loss of connectivity, or data corruption.</t>
  </si>
  <si>
    <t>Routine resilience testing shall be conducted to evaluate cyber-physical systems’ ability to maintain safety and operability under cyberattack scenarios, including loss of connectivity or data corruption.</t>
  </si>
  <si>
    <t>Systems assumed resilient fail in unanticipated ways during a real attack; untested degraded modes turn a cyber event into a physical safety failure.</t>
  </si>
  <si>
    <t>Run scheduled resilience tests that inject connectivity loss, data corruption, and attack conditions, verify safe degraded operation, and remediate the failures found. See Inter-Agency Cyber Crisis Simulation Exercises (SCI-21).</t>
  </si>
  <si>
    <t>No resilience testing of cyber-physical systems.</t>
  </si>
  <si>
    <t>Occasional ad hoc failure tests without scenarios.</t>
  </si>
  <si>
    <t>Some systems tested inconsistently; findings loosely tracked.</t>
  </si>
  <si>
    <t>Scheduled resilience testing with defined attack and failure scenarios covers critical systems.</t>
  </si>
  <si>
    <t>Test results trend over time and drive measurable resilience improvements.</t>
  </si>
  <si>
    <t>ID.IM-02, PR.IR-03, RC.RP (Partial, asserted)</t>
  </si>
  <si>
    <t>CP-4, CP-2, IR-3 (Strong, asserted)</t>
  </si>
  <si>
    <t>A.5.29, A.5.30, A.8.6 (Partial, asserted)</t>
  </si>
  <si>
    <t>Resilience and failure-injection testing; illustrative: chaos-engineering tooling, OT test ranges, tabletop and fault-injection exercises. Category, not a product choice. Illustrative, not endorsements.</t>
  </si>
  <si>
    <t>SCI-06</t>
  </si>
  <si>
    <t>Integrated Security for Public Service Platforms</t>
  </si>
  <si>
    <t>Secures smart city service platforms with multi-layered access control, input validation, and end-to-end encryption.</t>
  </si>
  <si>
    <t>Smart city platforms delivering services (e.g., e-voting, public Wi-Fi, license renewals) shall be secured using multi-layered access control, input validation, and end-to-end encryption.</t>
  </si>
  <si>
    <t>Public service platforms like e-voting or license renewal are high-value targets; weak access control or missing input validation exposes citizen transactions to fraud, tampering, and mass compromise.</t>
  </si>
  <si>
    <t>Enforce layered authentication and authorization, validate and sanitize all input, and encrypt data end to end in transit and at rest across the platform. See Public-Facing Interface Security Controls (SCI-15).</t>
  </si>
  <si>
    <t>Service platforms lack layered access control, input validation, or end-to-end encryption.</t>
  </si>
  <si>
    <t>Some controls applied inconsistently per platform.</t>
  </si>
  <si>
    <t>Baseline access and encryption exist but validation coverage varies.</t>
  </si>
  <si>
    <t>Layered access control, input validation, and end-to-end encryption are standard across service platforms.</t>
  </si>
  <si>
    <t>Platform security posture is measured, tested, and improved against current attack patterns.</t>
  </si>
  <si>
    <t>PR.AA-05, PR.DS-02, PR.PS-06 (Strong, asserted)</t>
  </si>
  <si>
    <t>AC-3, SI-10, SC-8, SC-13 (Strong, asserted)</t>
  </si>
  <si>
    <t>A.8.5, A.8.26, A.8.24 (Strong, asserted)</t>
  </si>
  <si>
    <t>CIS 6, CIS 16, CIS 3 (Partial, asserted)</t>
  </si>
  <si>
    <t>Application security and encryption tooling; illustrative: web application firewalls, TLS/mTLS, input-validation and authorization frameworks. Category, not a product choice. Illustrative, not endorsements.</t>
  </si>
  <si>
    <t>SCI-07</t>
  </si>
  <si>
    <t>Emergency System Redundancy Planning</t>
  </si>
  <si>
    <t>Deploys redundant communication and control systems for emergency infrastructure so it survives disruption or cyberattack.</t>
  </si>
  <si>
    <t>Redundant communication and control systems shall be deployed for emergency infrastructure (e.g., 911, fire response, EMS dispatch) to ensure survivability under disruption or cyberattack.</t>
  </si>
  <si>
    <t>A single-path 911 or EMS dispatch system that goes down under attack or failure leaves the city unable to respond to emergencies at the moment it matters most.</t>
  </si>
  <si>
    <t>Provision diverse, independent communication and control paths for emergency systems, with automatic failover, and test cutover regularly. See Critical Infrastructure Resource Prioritization Matrix (SCI-22).</t>
  </si>
  <si>
    <t>Emergency systems run on single, non-redundant paths.</t>
  </si>
  <si>
    <t>Some backup capability exists but is untested.</t>
  </si>
  <si>
    <t>Redundancy present for parts of the emergency stack; failover unproven.</t>
  </si>
  <si>
    <t>Diverse redundant communication and control with tested failover is standard for emergency systems.</t>
  </si>
  <si>
    <t>Failover performance and availability are measured against targets and improved.</t>
  </si>
  <si>
    <t>PR.IR-04, RC.RP-01, PR.IR-03 (Strong, asserted)</t>
  </si>
  <si>
    <t>CP-2, CP-8, SC-5 (Strong, asserted)</t>
  </si>
  <si>
    <t>A.8.14, A.5.29, A.8.6 (Strong, asserted)</t>
  </si>
  <si>
    <t>Redundancy and failover engineering; illustrative: diverse network carriers, high-availability clustering, automated failover controllers. Category, not a product choice. Illustrative, not endorsements.</t>
  </si>
  <si>
    <t>SCI-08</t>
  </si>
  <si>
    <t>Industrial IoT Device Security Zoning</t>
  </si>
  <si>
    <t>Deploys critical industrial IoT components in logically zoned network segments with controlled cross-zone access.</t>
  </si>
  <si>
    <t>Critical industrial IoT (IIoT) components within smart city systems (e.g., power meters, valves, grid control units) shall be deployed in logically zoned network segments with controlled cross-zone access.</t>
  </si>
  <si>
    <t>Flat networks let a compromised power meter or valve controller reach grid control units directly; without zoning, one breached IIoT device exposes the whole operational network.</t>
  </si>
  <si>
    <t>Segment IIoT into security zones and conduits by function and criticality, enforce and monitor cross-zone traffic at boundaries, and deny by default. See Legacy Infrastructure Integration Safeguards (SCI-19).</t>
  </si>
  <si>
    <t>IIoT devices share a flat network with no zoning.</t>
  </si>
  <si>
    <t>Some segmentation exists but cross-zone access is uncontrolled.</t>
  </si>
  <si>
    <t>Zones defined for parts of the environment; boundary enforcement is partial.</t>
  </si>
  <si>
    <t>Logical zoning with controlled, monitored cross-zone access is standard for critical IIoT.</t>
  </si>
  <si>
    <t>Segmentation is validated against traffic reality and tightened as flows change.</t>
  </si>
  <si>
    <t>SC-7, AC-4, SC-32 (Strong, asserted)</t>
  </si>
  <si>
    <t>Network segmentation for OT/IIoT; illustrative: zone-and-conduit design per IEC 62443, industrial firewalls/data diodes, microsegmentation. Category, not a product choice. Illustrative, not endorsements.</t>
  </si>
  <si>
    <t>SCI-09</t>
  </si>
  <si>
    <t>Vendor Ecosystem Criticality Assessments</t>
  </si>
  <si>
    <t>Assesses third-party smart city providers for criticality and applies stricter cyber and continuity requirements to higher-tier providers.</t>
  </si>
  <si>
    <t>Third-party providers of smart city platforms or infrastructure services shall be assessed for their criticality, and higher-tier providers shall be subject to stricter cybersecurity and operational continuity requirements.</t>
  </si>
  <si>
    <t>A vendor whose criticality is unrated can carry infrastructure-level impact with startup-level security; a breach or failure at that vendor cascades into city services with no prior scrutiny.</t>
  </si>
  <si>
    <t>Rate vendors by the criticality of the service they provide, set tiered security and continuity requirements, and verify higher-tier vendors through assessment and contract terms. See Urban System Dependency Mapping (SCI-01).</t>
  </si>
  <si>
    <t>Vendors are not assessed for criticality.</t>
  </si>
  <si>
    <t>Criticality judged informally during procurement.</t>
  </si>
  <si>
    <t>Some vendors tiered; requirements not consistently enforced.</t>
  </si>
  <si>
    <t>Vendors are criticality-rated with tiered requirements verified for higher tiers.</t>
  </si>
  <si>
    <t>Vendor risk is monitored over the relationship and re-tiered as dependencies change.</t>
  </si>
  <si>
    <t>GV.SC-04, GV.SC-06, ID.RA-10 (Strong, asserted)</t>
  </si>
  <si>
    <t>SR-3, SR-6, SA-9 (Strong, asserted)</t>
  </si>
  <si>
    <t>Third-party risk and criticality management; illustrative: vendor risk questionnaires, TPRM platforms, contractual security addenda. Category, not a product choice. Illustrative, not endorsements.</t>
  </si>
  <si>
    <t>SCI-10</t>
  </si>
  <si>
    <t>Operational Technology Incident Escalation Protocols</t>
  </si>
  <si>
    <t>Defines escalation paths and command handoff procedures for OT-based city infrastructure when cyber events or operational anomalies are detected.</t>
  </si>
  <si>
    <t>City infrastructure systems using OT components shall define escalation paths and command handoff procedures in the event of detected cyber events or operational anomalies.</t>
  </si>
  <si>
    <t>Without predefined escalation and handoff, an OT anomaly stalls between IT security and operations while each waits for the other, and the physical process degrades unmanaged.</t>
  </si>
  <si>
    <t>Document detection-to-escalation paths spanning IT and OT, define command authority and handoff points, and rehearse them so roles are known before an event. See Physical-Cyber Coordination Plans (SCI-14).</t>
  </si>
  <si>
    <t>No defined escalation or command handoff for OT events.</t>
  </si>
  <si>
    <t>Escalation improvised per incident.</t>
  </si>
  <si>
    <t>Paths documented for some scenarios; handoff roles unclear.</t>
  </si>
  <si>
    <t>Escalation paths and command handoff are defined and exercised across IT and OT.</t>
  </si>
  <si>
    <t>Escalation performance is measured post-incident and procedures are refined.</t>
  </si>
  <si>
    <t>RS.CO-02, RS.MA-01, DE.AE-06 (Strong, asserted)</t>
  </si>
  <si>
    <t>A.5.24, A.5.26 (Strong, asserted)</t>
  </si>
  <si>
    <t>Incident escalation and OT response coordination; illustrative: incident-response runbooks, on-call/escalation platforms, OT/IT joint playbooks. Category, not a product choice. Illustrative, not endorsements.</t>
  </si>
  <si>
    <t>SCI-11</t>
  </si>
  <si>
    <t>Secure Firmware Lifecycle for Field-Deployed Assets</t>
  </si>
  <si>
    <t>Applies a secure firmware lifecycle to field-deployed smart infrastructure, including authenticated updates, rollback support, and update auditability.</t>
  </si>
  <si>
    <t>All field-deployed smart infrastructure (e.g., traffic lights, street sensors, SCADA endpoints) shall follow a secure firmware lifecycle including authenticated updates, rollback support, and update auditability.</t>
  </si>
  <si>
    <t>Unauthenticated firmware on traffic lights, street sensors, or SCADA endpoints lets an attacker push malicious code to physical infrastructure at scale, with no rollback and no audit trail of what changed.</t>
  </si>
  <si>
    <t>Sign and verify firmware, support safe rollback to a known-good image, and log every update with device, version, and result. See Industrial IoT Device Security Zoning (SCI-08).</t>
  </si>
  <si>
    <t>Firmware updates are unauthenticated with no rollback or audit.</t>
  </si>
  <si>
    <t>Updates signed for some devices; rollback and logging inconsistent.</t>
  </si>
  <si>
    <t>Authenticated updates common but coverage and auditability vary.</t>
  </si>
  <si>
    <t>Authenticated updates, rollback, and update auditability are standard for field-deployed assets.</t>
  </si>
  <si>
    <t>Update integrity and rollback are tested, and the fleet firmware inventory is measured and current.</t>
  </si>
  <si>
    <t>PR.PS-02, PR.PS-01, ID.RA-01 (Strong, asserted)</t>
  </si>
  <si>
    <t>SI-7, CM-3, SI-2, CM-5 (Strong, asserted)</t>
  </si>
  <si>
    <t>A.8.19, A.8.32, A.8.8 (Strong, asserted)</t>
  </si>
  <si>
    <t>CIS 7, CIS 2 (Partial, asserted)</t>
  </si>
  <si>
    <t>Secure firmware and update management; illustrative: signed firmware with secure boot, OTA update frameworks with rollback, software bill of materials. Category, not a product choice. Illustrative, not endorsements.</t>
  </si>
  <si>
    <t>SCI-12</t>
  </si>
  <si>
    <t>Environmental Resilience Controls</t>
  </si>
  <si>
    <t>Implements environmental safeguards that detect and respond to conditions such as temperature, humidity, or vibration that could degrade critical hardware.</t>
  </si>
  <si>
    <t>Smart city systems shall implement environmental safeguards (e.g., temperature, humidity, vibration sensors) to detect and respond to conditions that could degrade the integrity or availability of critical hardware.</t>
  </si>
  <si>
    <t>Undetected environmental degradation silently damages critical hardware until it fails; the first sign is an outage that monitoring should have flagged hours earlier.</t>
  </si>
  <si>
    <t>Deploy environmental sensors on critical hardware sites, set alerting thresholds, and tie alerts to response procedures that protect or gracefully shut down equipment.</t>
  </si>
  <si>
    <t>No environmental monitoring of critical hardware.</t>
  </si>
  <si>
    <t>Some sites have sensors without alerting or response.</t>
  </si>
  <si>
    <t>Monitoring exists for key sites; thresholds and response are informal.</t>
  </si>
  <si>
    <t>Environmental sensing with thresholds and defined response is standard for critical hardware.</t>
  </si>
  <si>
    <t>Environmental incidents are tracked and thresholds tuned to prevent recurrence.</t>
  </si>
  <si>
    <t>PR.IR-04, DE.CM-09 (Partial, asserted)</t>
  </si>
  <si>
    <t>PE-14, PE-13, PE-15 (Strong, asserted)</t>
  </si>
  <si>
    <t>A.7.5, A.7.8, A.7.11 (Strong, asserted)</t>
  </si>
  <si>
    <t>Environmental monitoring and facility controls; illustrative: environmental sensor networks, DCIM platforms, alerting on threshold breach. Category, not a product choice. Illustrative, not endorsements.</t>
  </si>
  <si>
    <t>SCI-13</t>
  </si>
  <si>
    <t>Geospatial System Access Restrictions</t>
  </si>
  <si>
    <t>Protects geospatial and GIS systems from unauthorized access and manipulation, especially where they inform emergency response, zoning, or routing.</t>
  </si>
  <si>
    <t>Geospatial and GIS systems shall be protected from unauthorized access and manipulation, particularly when used to inform emergency response, zoning, or transportation routing.</t>
  </si>
  <si>
    <t>Tampered GIS data misdirects emergency responders or transportation routing; because downstream systems trust the map, manipulation of it becomes manipulation of physical response.</t>
  </si>
  <si>
    <t>Enforce access control and integrity protection on GIS data and services, log changes, and validate critical geospatial data before it drives operational decisions. See Cross-Domain Data Exchange Governance (SCI-02).</t>
  </si>
  <si>
    <t>GIS systems lack access control and integrity protection.</t>
  </si>
  <si>
    <t>Basic access limits exist; change integrity unmonitored.</t>
  </si>
  <si>
    <t>Access and logging in place for some GIS assets; validation is partial.</t>
  </si>
  <si>
    <t>Access control, integrity protection, and change logging are standard for GIS systems.</t>
  </si>
  <si>
    <t>GIS integrity is verified against source-of-truth and access is reviewed periodically.</t>
  </si>
  <si>
    <t>PR.AA-05, PR.DS-01, DE.CM-03 (Partial, asserted)</t>
  </si>
  <si>
    <t>AC-3, SI-7, AU-2 (Partial, asserted)</t>
  </si>
  <si>
    <t>A.8.3, A.8.16, A.5.33 (Partial, asserted)</t>
  </si>
  <si>
    <t>CIS 3, CIS 6 (Weak, asserted)</t>
  </si>
  <si>
    <t>Access control and integrity for spatial data; illustrative: role-based access on GIS platforms, database integrity controls, change auditing. Category, not a product choice. Illustrative, not endorsements.</t>
  </si>
  <si>
    <t>SCI-14</t>
  </si>
  <si>
    <t>Physical-Cyber Coordination Plans</t>
  </si>
  <si>
    <t>Integrates physical and cyber considerations into incident response plans for city assets such as traffic controls, substations, and surveillance systems.</t>
  </si>
  <si>
    <t>Incident response plans shall integrate physical and cyber considerations for city assets such as smart traffic controls, utility substations, or public surveillance systems.</t>
  </si>
  <si>
    <t>Cyber-only or physical-only response plans miss blended attacks; responders address the network intrusion while the physical consequence at a substation goes unmanaged, or vice versa.</t>
  </si>
  <si>
    <t>Build response plans that jointly address cyber and physical effects, assign combined IT/OT/physical-security roles, and exercise blended scenarios. See Operational Technology Incident Escalation Protocols (SCI-10).</t>
  </si>
  <si>
    <t>Response plans treat cyber and physical separately or not at all.</t>
  </si>
  <si>
    <t>Some coordination happens informally during incidents.</t>
  </si>
  <si>
    <t>Plans reference both domains but roles and handoffs are unclear.</t>
  </si>
  <si>
    <t>Integrated physical-cyber response plans with defined roles are standard and exercised.</t>
  </si>
  <si>
    <t>Blended-scenario exercises measure coordination and drive plan improvements.</t>
  </si>
  <si>
    <t>RS.MA-01, RS.CO-02, RC.RP-01 (Strong, asserted)</t>
  </si>
  <si>
    <t>IR-4, IR-8, PE-6 (Strong, asserted)</t>
  </si>
  <si>
    <t>A.5.24, A.5.26, A.7.4 (Strong, asserted)</t>
  </si>
  <si>
    <t>Converged incident-response planning; illustrative: joint IT/OT/physical playbooks, incident-management platforms, cross-functional tabletop exercises. Category, not a product choice. Illustrative, not endorsements.</t>
  </si>
  <si>
    <t>SCI-15</t>
  </si>
  <si>
    <t>Public-Facing Interface Security Controls</t>
  </si>
  <si>
    <t>Hardens public-facing smart city interfaces such as kiosks, mobile apps, and digital signage against tampering, malware injection, and OS exploitation.</t>
  </si>
  <si>
    <t>All public-facing smart city interfaces (e.g., kiosks, mobile apps, digital signage) shall be hardened against tampering, malware injection, and exploitation of embedded operating systems.</t>
  </si>
  <si>
    <t>An exposed kiosk or signage endpoint with an unhardened embedded OS becomes an entry point into city networks and a vector for malware or defacement seen by the public.</t>
  </si>
  <si>
    <t>Lock down embedded OS builds, restrict local interfaces and ports, apply application allowlisting and tamper detection, and patch the fleet. See Secure Firmware Lifecycle (SCI-11).</t>
  </si>
  <si>
    <t>Public-facing endpoints run unhardened with open interfaces.</t>
  </si>
  <si>
    <t>Some hardening applied per device without a baseline.</t>
  </si>
  <si>
    <t>A hardening baseline exists but coverage and patching lag.</t>
  </si>
  <si>
    <t>Hardened builds, tamper detection, and patching are standard across public-facing endpoints.</t>
  </si>
  <si>
    <t>Endpoint posture and tamper events are monitored and the baseline is improved on a cadence.</t>
  </si>
  <si>
    <t>PR.PS-01, PR.PS-05, DE.CM-03 (Strong, asserted)</t>
  </si>
  <si>
    <t>CM-6, CM-7, SI-3, SI-7 (Strong, asserted)</t>
  </si>
  <si>
    <t>A.8.9, A.8.19, A.8.7 (Strong, asserted)</t>
  </si>
  <si>
    <t>CIS 4, CIS 10, CIS 2 (Strong, asserted)</t>
  </si>
  <si>
    <t>Endpoint hardening and tamper protection; illustrative: CIS Benchmarks, application allowlisting, kiosk lockdown and tamper monitoring. Category, not a product choice. Illustrative, not endorsements.</t>
  </si>
  <si>
    <t>SCI-16</t>
  </si>
  <si>
    <t>Time Synchronization Across Critical Infrastructure</t>
  </si>
  <si>
    <t>Requires authenticated, tamper-resistant time sources across critical infrastructure to keep components synchronized for correlation, audit, and safety.</t>
  </si>
  <si>
    <t>All components of critical smart infrastructure shall use authenticated, tamper-resistant time sources to ensure synchronization for event correlation, audit trails, and safety operations.</t>
  </si>
  <si>
    <t>Spoofed or drifting time breaks event correlation, invalidates audit trails, and desynchronizes safety operations; an attacker manipulating time can hide activity or trigger timing-dependent failures.</t>
  </si>
  <si>
    <t>Distribute time from authenticated, redundant sources with tamper resistance, monitor for drift and spoofing, and hold components to a common synchronized clock. See Real-Time Sensor Data Integrity Verification (SCI-03).</t>
  </si>
  <si>
    <t>Time sources are unauthenticated and unmonitored.</t>
  </si>
  <si>
    <t>Some systems sync to a source; integrity of time is unchecked.</t>
  </si>
  <si>
    <t>Authenticated time used for parts of the estate; drift monitoring is partial.</t>
  </si>
  <si>
    <t>Authenticated, tamper-resistant, redundant time distribution is standard with drift and spoofing alerts.</t>
  </si>
  <si>
    <t>Time integrity is measured across components and deviations are investigated and corrected.</t>
  </si>
  <si>
    <t>PR.PS-04, DE.CM-01 (Partial, asserted)</t>
  </si>
  <si>
    <t>AU-8, SC-45, AU-9 (Strong, asserted)</t>
  </si>
  <si>
    <t>A.8.17, A.8.15 (Strong, asserted)</t>
  </si>
  <si>
    <t>Authenticated time synchronization; illustrative: NTS (RFC 8915), redundant GNSS/PTP sources, time-source monitoring. Category, not a product choice. Illustrative, not endorsements.</t>
  </si>
  <si>
    <t>SCI-17</t>
  </si>
  <si>
    <t>Citizen Data Usage Transparency Controls</t>
  </si>
  <si>
    <t>Requires explicit use notices, opt-out mechanisms, and retention policies for data collected from citizens through smart infrastructure.</t>
  </si>
  <si>
    <t>Data collected from citizens through smart infrastructure (e.g., smart meters, city apps, public transport systems) shall include explicit use notices, opt-out mechanisms, and retention policies.</t>
  </si>
  <si>
    <t>Smart meters and city apps collect citizen data by default with no notice, choice, or retention limit, exposing the city to privacy violations and eroding public trust in the infrastructure.</t>
  </si>
  <si>
    <t>Publish clear use notices at collection points, provide working opt-out where lawful, and enforce retention and deletion schedules on collected data. See Cross-Domain Data Exchange Governance (SCI-02).</t>
  </si>
  <si>
    <t>Citizen data is collected without notice, opt-out, or retention limits.</t>
  </si>
  <si>
    <t>Some notices exist; opt-out and retention are inconsistent.</t>
  </si>
  <si>
    <t>Notices and retention defined for major programs; enforcement varies.</t>
  </si>
  <si>
    <t>Use notices, opt-out, and enforced retention are standard across citizen data collection.</t>
  </si>
  <si>
    <t>Compliance is audited and privacy practices are updated against law and complaints.</t>
  </si>
  <si>
    <t>GV.OC-03, GV.PO, ID.AM-07 (Partial, asserted)</t>
  </si>
  <si>
    <t>PT-1, PT-4, PT-5, SI-12 (Strong, asserted)</t>
  </si>
  <si>
    <t>A.5.34, A.8.10, A.5.33 (Partial, asserted)</t>
  </si>
  <si>
    <t>Privacy notice, consent, and retention management; illustrative: consent/preference management, data-retention scheduling, privacy notice frameworks. Category, not a product choice. Illustrative, not endorsements.</t>
  </si>
  <si>
    <t>SCI-18</t>
  </si>
  <si>
    <t>Autonomous Public Safety System Supervision</t>
  </si>
  <si>
    <t>Requires manual override and human-in-the-loop supervision for autonomous public safety systems such as AI surveillance, gunshot detection, and predictive policing.</t>
  </si>
  <si>
    <t>Systems such as AI-assisted surveillance, gunshot detection, or predictive policing analytics shall include manual override capabilities and human-in-the-loop supervision.</t>
  </si>
  <si>
    <t>Autonomous public safety analytics acting without human review produce wrongful stops, false alerts, and biased enforcement at scale; without override, an erroneous model decision drives real-world police action unchecked.</t>
  </si>
  <si>
    <t>Require a human to review and authorize consequential actions, provide an accessible manual override and off switch, and log decisions for accountability. See Autonomous System Risk Mitigation (SCI-04).</t>
  </si>
  <si>
    <t>Autonomous public safety systems act without human oversight or override.</t>
  </si>
  <si>
    <t>Human review happens informally for some outputs.</t>
  </si>
  <si>
    <t>Override and review exist for some systems without consistent criteria.</t>
  </si>
  <si>
    <t>Human-in-the-loop supervision and manual override are standard and documented for these systems.</t>
  </si>
  <si>
    <t>Oversight outcomes and error/bias rates are tracked and feed back into thresholds and use policy.</t>
  </si>
  <si>
    <t>GV.RM, GV.OV, RS.MA (Weak, asserted)</t>
  </si>
  <si>
    <t>SI-4, AC-3, PM-9 (Weak, asserted)</t>
  </si>
  <si>
    <t>A.5.36 (Weak, asserted)</t>
  </si>
  <si>
    <t>A.6, A.9 (Strong, asserted)</t>
  </si>
  <si>
    <t>GOVERN 1.5, MANAGE 2.3, MEASURE 2.11 (Strong, asserted)</t>
  </si>
  <si>
    <t>Human-oversight and override controls for AI systems; illustrative: human-in-the-loop review workflows, manual override/kill switches, decision logging and bias monitoring. Category, not a product choice. Illustrative, not endorsements.</t>
  </si>
  <si>
    <t>SCI-19</t>
  </si>
  <si>
    <t>Legacy Infrastructure Integration Safeguards</t>
  </si>
  <si>
    <t>Isolates and protects legacy systems such as water-treatment ICS and legacy rail controls when they are integrated into modern smart city environments.</t>
  </si>
  <si>
    <t>Controls shall be implemented to isolate and protect legacy systems (e.g., water treatment ICS, legacy rail controls) when integrated into modern smart city environments.</t>
  </si>
  <si>
    <t>Legacy ICS with no built-in security, once connected to modern networks, is directly reachable by threats it was never designed to withstand; a single exposure can compromise a water or rail control process.</t>
  </si>
  <si>
    <t>Wrap legacy systems in compensating controls, isolate them behind gateways or data diodes, restrict and monitor all access, and avoid direct exposure to general networks. See Industrial IoT Device Security Zoning (SCI-08).</t>
  </si>
  <si>
    <t>Legacy systems are connected with no isolation or compensating controls.</t>
  </si>
  <si>
    <t>Some isolation applied ad hoc without a standard.</t>
  </si>
  <si>
    <t>Legacy assets segmented in parts of the estate; access controls vary.</t>
  </si>
  <si>
    <t>Isolation, compensating controls, and monitored access are standard for integrated legacy systems.</t>
  </si>
  <si>
    <t>Legacy exposure is inventoried and reduced over time toward a defined target state.</t>
  </si>
  <si>
    <t>PR.IR-01, ID.RA-01, PR.AA-05 (Strong, asserted)</t>
  </si>
  <si>
    <t>SC-7, AC-4, SI-4, RA-5 (Strong, asserted)</t>
  </si>
  <si>
    <t>A.8.20, A.8.22, A.8.8 (Strong, asserted)</t>
  </si>
  <si>
    <t>Legacy system isolation and compensating controls; illustrative: unidirectional gateways/data diodes, protocol-aware firewalls, segmentation per IEC 62443. Category, not a product choice. Illustrative, not endorsements.</t>
  </si>
  <si>
    <t>SCI-20</t>
  </si>
  <si>
    <t>Threat Intelligence Sharing with Civic Partners</t>
  </si>
  <si>
    <t>Requires participation in local, regional, and national threat intelligence sharing programs to raise preparedness across the urban ecosystem.</t>
  </si>
  <si>
    <t>Smart city governance bodies shall participate in local, regional, and national threat intelligence sharing programs to enhance preparedness and resilience across the broader urban ecosystem.</t>
  </si>
  <si>
    <t>A city operating in isolation learns of active threats to civic infrastructure late or not at all, repeating attacks that peer agencies already detected and could have warned about.</t>
  </si>
  <si>
    <t>Join relevant sharing communities (for example sector ISACs and regional fusion centers), consume and contribute indicators, and route intelligence into detection and response.</t>
  </si>
  <si>
    <t>No participation in threat intelligence sharing.</t>
  </si>
  <si>
    <t>Occasional informal exchange with a peer or two.</t>
  </si>
  <si>
    <t>Membership exists but intake and contribution are inconsistent.</t>
  </si>
  <si>
    <t>Active participation with intelligence routed into detection and response is standard.</t>
  </si>
  <si>
    <t>The value of shared intelligence is measured and sharing relationships are expanded and tuned.</t>
  </si>
  <si>
    <t>ID.RA-02, ID.RA-03, RS.CO-03 (Strong, asserted)</t>
  </si>
  <si>
    <t>PM-16, PM-15, SI-5 (Strong, asserted)</t>
  </si>
  <si>
    <t>Threat intelligence sharing and ingestion; illustrative: ISAC/fusion-center membership, STIX/TAXII feeds, threat intelligence platforms. Category, not a product choice. Illustrative, not endorsements.</t>
  </si>
  <si>
    <t>SCI-21</t>
  </si>
  <si>
    <t>Inter-Agency Cyber Crisis Simulation Exercises</t>
  </si>
  <si>
    <t>Requires regular cyber crisis simulations involving all relevant agencies and infrastructure operators to validate coordinated response and recovery.</t>
  </si>
  <si>
    <t>Cities shall conduct regular cyber crisis simulations involving all relevant agencies, departments, and infrastructure operators to validate coordinated response capabilities and recovery procedures.</t>
  </si>
  <si>
    <t>Coordination gaps between agencies surface for the first time during a real crisis; without joint exercises, handoffs, authority, and recovery sequencing fail when the city can least afford it.</t>
  </si>
  <si>
    <t>Run periodic multi-agency cyber crisis exercises with realistic scenarios, capture findings across participants, and track remediation to closure. See Smart Infrastructure Cyber-Physical Resilience Testing (SCI-05).</t>
  </si>
  <si>
    <t>No inter-agency crisis simulations.</t>
  </si>
  <si>
    <t>Occasional single-agency drills without coordination.</t>
  </si>
  <si>
    <t>Joint exercises run irregularly; findings loosely tracked.</t>
  </si>
  <si>
    <t>Regular multi-agency crisis simulations with tracked findings are standard.</t>
  </si>
  <si>
    <t>Exercise results trend over cycles and measurably improve coordinated response and recovery.</t>
  </si>
  <si>
    <t>ID.IM-02, RS.MA-01, RC.RP-01 (Strong, asserted)</t>
  </si>
  <si>
    <t>IR-3, CP-4, IR-8 (Strong, asserted)</t>
  </si>
  <si>
    <t>Crisis simulation and exercise management; illustrative: tabletop and functional exercise frameworks, red/blue team exercises, after-action tracking. Category, not a product choice. Illustrative, not endorsements.</t>
  </si>
  <si>
    <t>SCI-22</t>
  </si>
  <si>
    <t>Critical Infrastructure Resource Prioritization Matrix</t>
  </si>
  <si>
    <t>Maintains a prioritization matrix identifying which assets or services receive resource preference during emergencies or cyber-induced degradation.</t>
  </si>
  <si>
    <t>A prioritization matrix shall be maintained to identify which assets or services receive resource preference during emergency conditions or cyber-induced operational degradation.</t>
  </si>
  <si>
    <t>Without a pre-agreed priority order, scarce power, bandwidth, or staff get allocated by argument during a crisis, and lower-value services can starve life-safety systems of resources.</t>
  </si>
  <si>
    <t>Rank assets and services by criticality and dependency, document resource-allocation preference for degraded conditions, and validate the matrix against real constraints. See Urban System Dependency Mapping (SCI-01) and Emergency System Redundancy Planning (SCI-07).</t>
  </si>
  <si>
    <t>No prioritization matrix; emergency allocation is improvised.</t>
  </si>
  <si>
    <t>Priorities held informally by individuals.</t>
  </si>
  <si>
    <t>A matrix exists for some services but is incomplete or stale.</t>
  </si>
  <si>
    <t>A maintained prioritization matrix guides resource allocation under degraded conditions.</t>
  </si>
  <si>
    <t>The matrix is validated in exercises and updated as criticality and dependencies change.</t>
  </si>
  <si>
    <t>ID.AM-05, ID.RA-04, PR.IR-04 (Partial, asserted)</t>
  </si>
  <si>
    <t>RA-2, CP-2, PM-11 (Strong, asserted)</t>
  </si>
  <si>
    <t>A.5.12, A.5.30, A.5.29 (Partial, asserted)</t>
  </si>
  <si>
    <t>Criticality prioritization and business-impact analysis; illustrative: BIA methodologies, asset-criticality scoring, continuity prioritization registers. Category, not a product choice. Illustrative, not endorsements.</t>
  </si>
  <si>
    <t>Physical and Environmental Security</t>
  </si>
  <si>
    <t>Facility Access Controls (FAC)</t>
  </si>
  <si>
    <t>FAC-01</t>
  </si>
  <si>
    <t>Facility Access Authorization</t>
  </si>
  <si>
    <t>Establishes and maintains documented policies and procedures that govern who may be granted physical access to facilities housing critical infrastructure, systems, or sensitive information.</t>
  </si>
  <si>
    <t>The organization shall establish, document, and maintain access authorization policies and procedures to ensure that only authorized personnel are granted physical access to facilities housing critical infrastructure, data systems, or sensitive information.</t>
  </si>
  <si>
    <t>Without a defined authorization policy, physical access is granted informally and inconsistently, letting unvetted or unneeded people reach server rooms and sensitive areas with no accountable basis for entry.</t>
  </si>
  <si>
    <t>Write and maintain a physical access authorization policy that names who approves access, the criteria for granting it, and the record kept; tie authorization to an approved access list.</t>
  </si>
  <si>
    <t>No documented basis for who may enter protected facilities.</t>
  </si>
  <si>
    <t>Access decisions made verbally or case by case, unrecorded.</t>
  </si>
  <si>
    <t>A policy exists but is applied unevenly across sites.</t>
  </si>
  <si>
    <t>A documented authorization policy with named approvers and criteria governs all protected facilities.</t>
  </si>
  <si>
    <t>Authorization records are audited against actual access and the policy is reviewed and improved on a cadence.</t>
  </si>
  <si>
    <t>PR.AA-06, GV.PO-01 (Strong, asserted)</t>
  </si>
  <si>
    <t>PE-2, PE-3 (Strong, asserted)</t>
  </si>
  <si>
    <t>A.7.1, A.7.2 (Strong, asserted)</t>
  </si>
  <si>
    <t>Physical access authorization and identity governance tooling; illustrative: PACS with an access-request and approval workflow, directory-integrated provisioning, OSDP-based readers. Category, not a product choice. Illustrative, not endorsements.</t>
  </si>
  <si>
    <t>FAC-02</t>
  </si>
  <si>
    <t>Physical Access Control Systems (PACS)</t>
  </si>
  <si>
    <t>Implements and maintains physical access control system technologies such as keycards and biometric scanners to enforce entry restrictions and monitor entries and exits for protected areas.</t>
  </si>
  <si>
    <t>The organization shall implement and maintain PACS technologies (e.g., keycards, biometric scanners) to enforce access restrictions and monitor entries and exits for all protected areas.</t>
  </si>
  <si>
    <t>Without a PACS, doors rely on mechanical keys or trust, so entries go unrecorded and access cannot be selectively enforced, granted, or revoked at the individual level.</t>
  </si>
  <si>
    <t>Deploy PACS readers and controllers on protected doors using credentials appropriate to the zone, and integrate them with monitoring; prefer open reader-to-controller protocols such as OSDP.</t>
  </si>
  <si>
    <t>Protected areas secured only by mechanical keys or open doors.</t>
  </si>
  <si>
    <t>Some doors have electronic readers with no central management.</t>
  </si>
  <si>
    <t>PACS deployed on many doors but inconsistently managed or monitored.</t>
  </si>
  <si>
    <t>PACS enforces and records access on all protected doors under central management.</t>
  </si>
  <si>
    <t>PACS coverage, read reliability, and monitoring integration are measured and tuned on a cadence.</t>
  </si>
  <si>
    <t>PR.AA-06, DE.CM-02 (Strong, asserted)</t>
  </si>
  <si>
    <t>PE-3, PE-6 (Strong, asserted)</t>
  </si>
  <si>
    <t>A.7.2, A.7.4 (Strong, asserted)</t>
  </si>
  <si>
    <t>Physical access control systems (readers, controllers, credentials); illustrative: OSDP-based readers (SIA OSDP / IEC 60839), biometric readers, smartcard credentials. Category, not a product choice. Illustrative, not endorsements.</t>
  </si>
  <si>
    <t>FAC-03</t>
  </si>
  <si>
    <t>Role-Based Physical Access</t>
  </si>
  <si>
    <t>Restricts physical access to secure areas based on job function and role, requiring approval from personnel designated as responsible for the assets or information protected.</t>
  </si>
  <si>
    <t>The organization shall restrict physical access to secure areas based on job function and role, with approvals required from designated personnel responsible for information or asset protection.</t>
  </si>
  <si>
    <t>Without role-based restriction, badge access accretes broadly and staff reach areas unrelated to their work, widening the insider blast radius and defeating segmentation.</t>
  </si>
  <si>
    <t>Define physical access roles mapped to zones, grant only what a role requires, and route requests to the accountable area owner for approval before provisioning.</t>
  </si>
  <si>
    <t>Any active badge opens most or all secure areas.</t>
  </si>
  <si>
    <t>Access loosely tied to role but granted ad hoc.</t>
  </si>
  <si>
    <t>Role-based zones exist but approvals and mappings are inconsistent.</t>
  </si>
  <si>
    <t>Access to each secure zone is scoped to defined roles and approved by the area owner.</t>
  </si>
  <si>
    <t>Role-to-zone mappings are reviewed against actual need and right-sized on a cadence.</t>
  </si>
  <si>
    <t>PR.AA-05, PR.AA-06 (Strong, asserted)</t>
  </si>
  <si>
    <t>PE-2, AC-6 (Partial, asserted)</t>
  </si>
  <si>
    <t>A.7.2, A.5.15 (Strong, asserted)</t>
  </si>
  <si>
    <t>Role-based physical access management within a PACS; illustrative: PACS access groups mapped to zones, area-owner approval workflow, directory-driven role assignment. Category, not a product choice. Illustrative, not endorsements.</t>
  </si>
  <si>
    <t>FAC-04</t>
  </si>
  <si>
    <t>Entry &amp; Exit Authentication Mechanisms</t>
  </si>
  <si>
    <t>Requires individuals entering and exiting secure facilities to authenticate with at least one form of identification, and to use multi-factor verification for high-security zones.</t>
  </si>
  <si>
    <t>The organization shall ensure that individuals entering and exiting secure facilities authenticate using at least one form of identification, with multi-factor verification required for high-security zones.</t>
  </si>
  <si>
    <t>Single weak credentials such as a shared or cloned badge let an unauthorized holder walk in as someone else; high-security zones without a second factor fall to a single lost or copied card.</t>
  </si>
  <si>
    <t>Enforce credential-based authentication at protected entries and require a second factor (badge plus PIN or biometric) for high-security zones; align factors to zone sensitivity.</t>
  </si>
  <si>
    <t>Entry relies on trust or a shared credential.</t>
  </si>
  <si>
    <t>Individual credentials used at some doors, no second factor anywhere.</t>
  </si>
  <si>
    <t>Authentication enforced widely but multi-factor for sensitive zones is inconsistent.</t>
  </si>
  <si>
    <t>Individual authentication is enforced at protected entries with multi-factor at high-security zones.</t>
  </si>
  <si>
    <t>Factor strength and failure rates are monitored and adjusted to zone risk on a cadence.</t>
  </si>
  <si>
    <t>PE-3, IA-2 (Partial, asserted)</t>
  </si>
  <si>
    <t>Multi-factor physical authentication at readers; illustrative: badge plus PIN keypads, biometric verification, smartcard with certificate. Category, not a product choice. Illustrative, not endorsements.</t>
  </si>
  <si>
    <t>FAC-05</t>
  </si>
  <si>
    <t>Access Reviews and Recertifications</t>
  </si>
  <si>
    <t>Performs periodic reviews of physical access permissions to confirm continued need and revoke access that is no longer required.</t>
  </si>
  <si>
    <t>The organization shall perform periodic reviews of all physical access permissions to validate continued need and revoke access when no longer required.</t>
  </si>
  <si>
    <t>Without recurring review, physical access accumulates as roles change and departures slip through, so old badges and stale permissions keep opening doors long after the need is gone.</t>
  </si>
  <si>
    <t>Run scheduled recertification of physical access with area owners, confirm each grant against current need, and revoke anything unjustified; track completion. See Physical Access Revocation (FAC-12).</t>
  </si>
  <si>
    <t>Physical access permissions are never reviewed.</t>
  </si>
  <si>
    <t>Reviews happen only after an incident or audit finding.</t>
  </si>
  <si>
    <t>Reviews occur irregularly or cover only some sites.</t>
  </si>
  <si>
    <t>Scheduled recertification validates and prunes access across all protected areas.</t>
  </si>
  <si>
    <t>Review timeliness and revocation follow-through are measured and improved on a cadence.</t>
  </si>
  <si>
    <t>PE-2, AC-2 (Partial, asserted)</t>
  </si>
  <si>
    <t>A.7.2, A.5.18 (Strong, asserted)</t>
  </si>
  <si>
    <t>Physical access recertification and reporting; illustrative: PACS access-list exports, periodic attestation workflow, directory reconciliation. Category, not a product choice. Illustrative, not endorsements.</t>
  </si>
  <si>
    <t>FAC-06</t>
  </si>
  <si>
    <t>Badge Management Program</t>
  </si>
  <si>
    <t>Maintains a formal badge management process to issue, track, and revoke access badges, including procedures for lost or stolen badges.</t>
  </si>
  <si>
    <t>The organization shall maintain a formal badge management process to issue, track, and revoke access badges, including procedures for lost or stolen badges.</t>
  </si>
  <si>
    <t>Without controlled badge lifecycle management, badges are issued without record, orphaned badges stay active, and a lost or stolen badge keeps working because no revocation path exists.</t>
  </si>
  <si>
    <t>Run a badge program that records issuance, ownership, and status, defines lost or stolen reporting and immediate deactivation, and reconciles issued badges to active holders.</t>
  </si>
  <si>
    <t>Badges issued with no tracking of who holds what.</t>
  </si>
  <si>
    <t>Some issuance recorded informally, no lost-badge procedure.</t>
  </si>
  <si>
    <t>Issuance and revocation tracked but reconciliation is inconsistent.</t>
  </si>
  <si>
    <t>Badge issuance, ownership, revocation, and lost or stolen handling are formally managed.</t>
  </si>
  <si>
    <t>Badge inventory is reconciled to holders and exception rates are tracked on a cadence.</t>
  </si>
  <si>
    <t>PR.AA-01, PR.AA-06 (Strong, asserted)</t>
  </si>
  <si>
    <t>A.7.2 (Strong, asserted)</t>
  </si>
  <si>
    <t>Badge lifecycle and credential management; illustrative: PACS credential management module, badge printing and enrollment stations, issuance registry. Category, not a product choice. Illustrative, not endorsements.</t>
  </si>
  <si>
    <t>FAC-07</t>
  </si>
  <si>
    <t>Physical Access Logging</t>
  </si>
  <si>
    <t>Logs all physical access attempts to controlled areas, capturing date, time, and identity, and retains the logs per organizational retention policy.</t>
  </si>
  <si>
    <t>The organization shall log all physical access attempts to controlled areas, including date, time, and individual identity, and retain logs in accordance with organizational retention policies.</t>
  </si>
  <si>
    <t>Without access logs, entries and denied attempts leave no record, so intrusions and insider misuse cannot be investigated or attributed after the fact.</t>
  </si>
  <si>
    <t>Configure PACS to log successful and failed access with timestamp and identity, forward records to durable retention, and set retention to policy. See Physical Access Anomaly Detection (FAC-19).</t>
  </si>
  <si>
    <t>Physical access attempts are not logged.</t>
  </si>
  <si>
    <t>Some readers log locally with no retention or centralization.</t>
  </si>
  <si>
    <t>Logging exists but coverage or retention is inconsistent.</t>
  </si>
  <si>
    <t>All controlled-area access is logged with identity and time and retained to policy.</t>
  </si>
  <si>
    <t>Log completeness and retention compliance are monitored and corrected on a cadence.</t>
  </si>
  <si>
    <t>DE.CM-02, PR.AA-06 (Strong, asserted)</t>
  </si>
  <si>
    <t>PE-6, PE-8 (Strong, asserted)</t>
  </si>
  <si>
    <t>A.7.4, A.8.15 (Strong, asserted)</t>
  </si>
  <si>
    <t>Physical access logging and retention; illustrative: PACS audit logs forwarded to an open SIEM (e.g., Wazuh, OpenSearch), syslog collection, durable log storage. Category, not a product choice. Illustrative, not endorsements.</t>
  </si>
  <si>
    <t>FAC-08</t>
  </si>
  <si>
    <t>Segmentation of Secure Areas</t>
  </si>
  <si>
    <t>Designs facilities with layered physical security zones that separate general areas from secure zones such as server rooms, network closets, and security operations centers.</t>
  </si>
  <si>
    <t>The organization shall design facilities with layered physical security zones, separating general areas from secure zones such as server rooms, network closets, and security operation centers.</t>
  </si>
  <si>
    <t>Without layered zoning, a single breached door exposes the most sensitive spaces; there is no defense in depth between a public entrance and the racks holding critical systems.</t>
  </si>
  <si>
    <t>Lay out facilities in concentric zones of increasing control, place sensitive functions in inner zones behind additional barriers, and enforce escalating access requirements per layer.</t>
  </si>
  <si>
    <t>Secure and general areas share the same undivided space.</t>
  </si>
  <si>
    <t>Some sensitive rooms locked but no layered zoning scheme.</t>
  </si>
  <si>
    <t>Zoning applied at some sites or partially across a facility.</t>
  </si>
  <si>
    <t>Facilities are designed in layered zones with escalating controls to inner secure areas.</t>
  </si>
  <si>
    <t>Zone boundaries and control strength are reviewed against sensitivity and adjusted on a cadence.</t>
  </si>
  <si>
    <t>PR.IR-01, PR.AA-06 (Partial, asserted)</t>
  </si>
  <si>
    <t>PE-3, PE-4 (Partial, asserted)</t>
  </si>
  <si>
    <t>A.7.1, A.7.3 (Strong, asserted)</t>
  </si>
  <si>
    <t>Layered physical zoning and barriers; illustrative: security perimeter design, zone-gated PACS at inner doors, secure enclosures for racks and closets. Category, not a product choice. Illustrative, not endorsements.</t>
  </si>
  <si>
    <t>FAC-09</t>
  </si>
  <si>
    <t>Tailgating &amp; Piggybacking Prevention</t>
  </si>
  <si>
    <t>Implements controls and awareness mechanisms to prevent tailgating and piggybacking, including mantraps, turnstiles, or security personnel where appropriate.</t>
  </si>
  <si>
    <t>The organization shall implement controls and awareness mechanisms to prevent tailgating and piggybacking, including the use of mantraps, turnstiles, or security personnel where appropriate.</t>
  </si>
  <si>
    <t>Without anti-tailgating controls, an unauthorized person follows an authorized one through a controlled door, bypassing every credential check and defeating the access system entirely.</t>
  </si>
  <si>
    <t>Deploy physical anti-passback measures such as mantraps or turnstiles at high-value entries, staff or monitor where needed, and train staff to challenge or refuse tailgaters.</t>
  </si>
  <si>
    <t>Nothing prevents a second person entering on one credential.</t>
  </si>
  <si>
    <t>Awareness raised informally, no physical measures.</t>
  </si>
  <si>
    <t>Some entries have turnstiles or mantraps, coverage uneven.</t>
  </si>
  <si>
    <t>Anti-tailgating measures and awareness are standard at high-value entries.</t>
  </si>
  <si>
    <t>Tailgating incidents and detection efficacy are tracked and controls tuned on a cadence.</t>
  </si>
  <si>
    <t>PR.AA-06, DE.CM-02 (Partial, asserted)</t>
  </si>
  <si>
    <t>PE-3, PE-6 (Partial, asserted)</t>
  </si>
  <si>
    <t>Anti-tailgating physical controls; illustrative: mantraps and interlocking portals, optical turnstiles, tailgate-detection sensors. Category, not a product choice. Illustrative, not endorsements.</t>
  </si>
  <si>
    <t>FAC-10</t>
  </si>
  <si>
    <t>Emergency Access Protocols</t>
  </si>
  <si>
    <t>Establishes procedures for emergency physical access, defining who may authorize it, how it is logged, and how it is reviewed after the event.</t>
  </si>
  <si>
    <t>The organization shall establish procedures for emergency physical access, including who may authorize such access, how it is logged, and post-event reviews.</t>
  </si>
  <si>
    <t>Without emergency access procedures, urgent situations either stall behind locked doors or become an unlogged bypass that no one reviews, leaving a hole in accountability.</t>
  </si>
  <si>
    <t>Define who may grant emergency physical access, how override entries are recorded, and a mandatory post-event review; ensure life-safety egress is never blocked.</t>
  </si>
  <si>
    <t>No procedure for emergency or override physical access.</t>
  </si>
  <si>
    <t>Emergencies handled ad hoc with no logging or review.</t>
  </si>
  <si>
    <t>A procedure exists but logging or post-event review is inconsistent.</t>
  </si>
  <si>
    <t>Emergency access is authorized by named roles, logged, and reviewed after each event.</t>
  </si>
  <si>
    <t>Emergency-access events and review findings are tracked and procedures refined on a cadence.</t>
  </si>
  <si>
    <t>PR.AA-06, RS.MA-01 (Partial, asserted)</t>
  </si>
  <si>
    <t>PE-3, CP-2 (Partial, asserted)</t>
  </si>
  <si>
    <t>A.7.2, A.7.11 (Partial, asserted)</t>
  </si>
  <si>
    <t>Emergency access and override handling; illustrative: PACS lockdown and override modes, break-glass entry logging, life-safety egress hardware. Category, not a product choice. Illustrative, not endorsements.</t>
  </si>
  <si>
    <t>FAC-11</t>
  </si>
  <si>
    <t>After-Hours Facility Access</t>
  </si>
  <si>
    <t>Restricts after-hours facility access to pre-approved personnel and requires additional logging and notification for such events.</t>
  </si>
  <si>
    <t>The organization shall restrict after-hours access to facilities to pre-approved personnel and require additional logging and notification controls for such events.</t>
  </si>
  <si>
    <t>Without after-hours restrictions, the quietest and least-observed hours become the easiest time for misuse, as anyone with a badge can enter unwitnessed and unnoticed.</t>
  </si>
  <si>
    <t>Limit after-hours access to an approved list, apply time-based access schedules in the PACS, and generate additional logging or alerts when after-hours entries occur.</t>
  </si>
  <si>
    <t>Any badge works at any hour with no distinction.</t>
  </si>
  <si>
    <t>After-hours access discouraged informally but not enforced.</t>
  </si>
  <si>
    <t>Time restrictions applied at some sites or doors inconsistently.</t>
  </si>
  <si>
    <t>After-hours access is limited to approved personnel with added logging and notification.</t>
  </si>
  <si>
    <t>After-hours access patterns are reviewed and the approved list is right-sized on a cadence.</t>
  </si>
  <si>
    <t>A.7.2, A.7.4 (Partial, asserted)</t>
  </si>
  <si>
    <t>Time-based access scheduling and alerting; illustrative: PACS access schedules and time zones, after-hours entry alerts, on-call notification. Category, not a product choice. Illustrative, not endorsements.</t>
  </si>
  <si>
    <t>FAC-12</t>
  </si>
  <si>
    <t>Physical Access Revocation</t>
  </si>
  <si>
    <t>Immediately revokes facility access for terminated or suspended personnel and documents the deactivation within the PACS.</t>
  </si>
  <si>
    <t>The organization shall immediately revoke facility access for terminated or suspended personnel and document the deactivation within the PACS.</t>
  </si>
  <si>
    <t>A departed or suspended person whose badge still works can re-enter to steal, sabotage, or retaliate; delayed revocation leaves a known-hostile credential active in the building.</t>
  </si>
  <si>
    <t>Trigger physical access deactivation from HR termination and suspension events, revoke and recover the badge promptly, and record the deactivation in the PACS. See Access Reviews and Recertifications (FAC-05).</t>
  </si>
  <si>
    <t>Departed personnel retain working badges indefinitely.</t>
  </si>
  <si>
    <t>Revocation happens eventually when someone remembers.</t>
  </si>
  <si>
    <t>Revocation tied to offboarding but timing is inconsistent.</t>
  </si>
  <si>
    <t>Termination and suspension trigger prompt, documented PACS deactivation.</t>
  </si>
  <si>
    <t>Time-to-revoke is measured against departures and gaps are closed on a cadence.</t>
  </si>
  <si>
    <t>PE-2, PS-4 (Strong, asserted)</t>
  </si>
  <si>
    <t>A.7.2, A.6.5 (Strong, asserted)</t>
  </si>
  <si>
    <t>Offboarding-triggered access revocation; illustrative: HR-to-PACS deprovisioning integration, joiner-mover-leaver workflow, badge recovery tracking. Category, not a product choice. Illustrative, not endorsements.</t>
  </si>
  <si>
    <t>FAC-13</t>
  </si>
  <si>
    <t>Maintenance Personnel Access Controls</t>
  </si>
  <si>
    <t>Establishes controls and supervision requirements for external maintenance personnel who need temporary access to facilities.</t>
  </si>
  <si>
    <t>The organization shall establish strict controls and supervision requirements for external maintenance personnel requiring temporary access to facilities.</t>
  </si>
  <si>
    <t>Unsupervised maintenance staff, often carrying tools and trusted broadly, can reach sensitive equipment and areas; an unvetted or unescorted technician is a direct path to tampering or theft.</t>
  </si>
  <si>
    <t>Vet and pre-approve maintenance vendors, grant time-limited scoped access, require supervision or escort in sensitive areas, and log their entry and work. See Security Escort Requirements (FAC-16).</t>
  </si>
  <si>
    <t>Maintenance staff enter and roam without controls.</t>
  </si>
  <si>
    <t>Escorted sometimes, at staff discretion.</t>
  </si>
  <si>
    <t>Controls defined but applied inconsistently across vendors.</t>
  </si>
  <si>
    <t>Maintenance access is pre-approved, time-limited, supervised, and logged.</t>
  </si>
  <si>
    <t>Maintenance access and supervision compliance are reviewed and tightened on a cadence.</t>
  </si>
  <si>
    <t>PR.AA-06, ID.RA-10 (Partial, asserted)</t>
  </si>
  <si>
    <t>MA-5, PE-3 (Strong, asserted)</t>
  </si>
  <si>
    <t>A.7.2, A.7.13 (Partial, asserted)</t>
  </si>
  <si>
    <t>Maintenance and vendor access control; illustrative: pre-approved vendor rosters in PACS, temporary time-bound credentials, escorted-visit logging. Category, not a product choice. Illustrative, not endorsements.</t>
  </si>
  <si>
    <t>FAC-14</t>
  </si>
  <si>
    <t>Delivery &amp; Loading Dock Security</t>
  </si>
  <si>
    <t>Controls and monitors access to delivery zones and loading docks to prevent unauthorized entry and exposure of assets or systems.</t>
  </si>
  <si>
    <t>The organization shall control and monitor access to delivery zones and loading docks to prevent unauthorized entry and exposure of assets or systems.</t>
  </si>
  <si>
    <t>Loading docks are a soft entry point where deliveries mask intruders and open bays expose interior areas; without control, goods and people cross the perimeter unchecked.</t>
  </si>
  <si>
    <t>Separate delivery and loading areas from interior secure zones, control and supervise dock access, inspect and stage incoming goods, and monitor the area.</t>
  </si>
  <si>
    <t>Docks and delivery areas open directly to interior spaces.</t>
  </si>
  <si>
    <t>Deliveries handled informally with no access separation.</t>
  </si>
  <si>
    <t>Some dock controls exist but monitoring or staging is inconsistent.</t>
  </si>
  <si>
    <t>Delivery and dock access is controlled, staged, separated from secure zones, and monitored.</t>
  </si>
  <si>
    <t>Dock access and inspection practices are reviewed and improved on a cadence.</t>
  </si>
  <si>
    <t>PE-16, PE-3 (Strong, asserted)</t>
  </si>
  <si>
    <t>Loading dock and delivery access control; illustrative: separated dock airlocks, video-monitored bays (ONVIF cameras), delivery staging and inspection area. Category, not a product choice. Illustrative, not endorsements.</t>
  </si>
  <si>
    <t>FAC-15</t>
  </si>
  <si>
    <t>Construction &amp; Renovation Area Controls</t>
  </si>
  <si>
    <t>Implements physical security measures for construction or renovation areas to prevent unauthorized access to adjacent secure zones.</t>
  </si>
  <si>
    <t>The organization shall implement physical security measures for construction or renovation areas to prevent unauthorized access to adjacent secure zones.</t>
  </si>
  <si>
    <t>Construction opens walls, disables controls, and floods a site with unfamiliar workers; without measures, a renovation becomes an unguarded breach into neighboring secure zones.</t>
  </si>
  <si>
    <t>Hoard and seal construction areas from secure zones, maintain interim barriers where controls are removed, badge and escort construction crews, and restore controls before reoccupancy.</t>
  </si>
  <si>
    <t>Construction areas left open to adjacent secure zones.</t>
  </si>
  <si>
    <t>Barriers put up informally, crew access uncontrolled.</t>
  </si>
  <si>
    <t>Interim controls used on some projects, not standardized.</t>
  </si>
  <si>
    <t>Construction zones are sealed and controlled with interim barriers and crew management.</t>
  </si>
  <si>
    <t>Interim controls are verified during projects and lessons applied on a cadence.</t>
  </si>
  <si>
    <t>PR.AA-06, PR.IR-01 (Weak, asserted)</t>
  </si>
  <si>
    <t>PE-3, PE-18 (Partial, asserted)</t>
  </si>
  <si>
    <t>A.7.1, A.7.2 (Partial, asserted)</t>
  </si>
  <si>
    <t>Interim construction-area security; illustrative: temporary hoarding and barriers, portable access readers, contractor badging and escort. Category, not a product choice. Illustrative, not endorsements.</t>
  </si>
  <si>
    <t>FAC-16</t>
  </si>
  <si>
    <t>Security Escort Requirements</t>
  </si>
  <si>
    <t>Requires that non-authorized individuals such as contractors and guests be escorted within controlled areas, with the escort present for the full duration of the visit.</t>
  </si>
  <si>
    <t>The organization shall require escort of non-authorized individuals (e.g., contractors, guests) within controlled areas, with escorts remaining present for the full duration of the visit.</t>
  </si>
  <si>
    <t>An unescorted visitor in a controlled area can observe, photograph, plug in, or take things unnoticed; the escort is the only continuous control over someone with no independent authorization.</t>
  </si>
  <si>
    <t>Register visitors, issue visitor badges, assign an escort who stays with them throughout, and record entry and exit; forbid leaving visitors unattended in secure zones.</t>
  </si>
  <si>
    <t>Visitors move through controlled areas unescorted.</t>
  </si>
  <si>
    <t>Escorting done inconsistently at staff discretion.</t>
  </si>
  <si>
    <t>Escort policy defined but not reliably enforced.</t>
  </si>
  <si>
    <t>Visitors are registered, badged, and escorted for the full visit in controlled areas.</t>
  </si>
  <si>
    <t>Escort compliance and visitor records are reviewed and enforced on a cadence.</t>
  </si>
  <si>
    <t>PR.AA-06 (Strong, asserted)</t>
  </si>
  <si>
    <t>PE-3, PE-8 (Strong, asserted)</t>
  </si>
  <si>
    <t>A.7.2, A.7.6 (Strong, asserted)</t>
  </si>
  <si>
    <t>Visitor management and escort tracking; illustrative: visitor registration kiosk, temporary visitor badges, escort sign-in and sign-out records. Category, not a product choice. Illustrative, not endorsements.</t>
  </si>
  <si>
    <t>FAC-17</t>
  </si>
  <si>
    <t>Facility Access Control Training</t>
  </si>
  <si>
    <t>Ensures personnel with access to secure areas are trained on physical security responsibilities, including reporting suspicious activity and handling access credentials.</t>
  </si>
  <si>
    <t>The organization shall ensure that personnel with access to secure areas receive training on physical security responsibilities, including reporting suspicious activity and handling access credentials.</t>
  </si>
  <si>
    <t>Untrained staff prop doors, share badges, and ignore tailgaters, so the human layer quietly undoes physical controls; unreported suspicious activity goes uninvestigated.</t>
  </si>
  <si>
    <t>Deliver physical security training to those with secure-area access covering credential handling, tailgating, and reporting, and repeat it periodically. See Facility Access Control Training crosswalk to awareness programs.</t>
  </si>
  <si>
    <t>No physical security training for those with secure access.</t>
  </si>
  <si>
    <t>Guidance given informally at onboarding only.</t>
  </si>
  <si>
    <t>Training delivered irregularly or to some staff.</t>
  </si>
  <si>
    <t>Physical security training is required for secure-area access and refreshed periodically.</t>
  </si>
  <si>
    <t>Training completion and reporting behavior are measured and content improved on a cadence.</t>
  </si>
  <si>
    <t>A.6.3, A.7.7 (Partial, asserted)</t>
  </si>
  <si>
    <t>Security awareness and training delivery; illustrative: learning management system modules, physical security briefings, phishing and tailgating awareness content. Category, not a product choice. Illustrative, not endorsements.</t>
  </si>
  <si>
    <t>FAC-18</t>
  </si>
  <si>
    <t>Badge and Access Device Deactivation Procedures</t>
  </si>
  <si>
    <t>Defines and enforces procedures for deactivating and recovering physical access devices when they are lost, stolen, damaged, or no longer required.</t>
  </si>
  <si>
    <t>The organization shall define and enforce procedures for deactivating and recovering physical access devices when lost, stolen, damaged, or no longer required.</t>
  </si>
  <si>
    <t>An access device that is not deactivated or recovered stays live in the wild, so a lost or stolen badge remains a working key until someone finally disables it.</t>
  </si>
  <si>
    <t>Set procedures to deactivate access devices immediately on loss, theft, damage, or role change, recover physical devices where possible, and confirm deactivation in the PACS. See Badge Management Program (FAC-06).</t>
  </si>
  <si>
    <t>No procedure to deactivate or recover access devices.</t>
  </si>
  <si>
    <t>Devices disabled reactively when problems surface.</t>
  </si>
  <si>
    <t>Deactivation defined but recovery or timing is inconsistent.</t>
  </si>
  <si>
    <t>Access devices are promptly deactivated and recovered on loss, damage, or role change.</t>
  </si>
  <si>
    <t>Deactivation timeliness and unrecovered-device counts are tracked and reduced on a cadence.</t>
  </si>
  <si>
    <t>Access device deactivation and recovery; illustrative: PACS credential revocation, lost or stolen badge reporting workflow, device return tracking. Category, not a product choice. Illustrative, not endorsements.</t>
  </si>
  <si>
    <t>FAC-19</t>
  </si>
  <si>
    <t>Physical Access Anomaly Detection</t>
  </si>
  <si>
    <t>Monitors physical access control logs for anomalies such as off-hours attempts or repeated failed entries and alerts security personnel for investigation.</t>
  </si>
  <si>
    <t>The organization shall monitor access control logs for anomalies (e.g., access attempts during off-hours or repeated failed entries) and alert security personnel for investigation.</t>
  </si>
  <si>
    <t>Access logs that are collected but never analyzed hide the signals of an attack in progress; repeated failed entries or odd-hour access pass unnoticed until after a breach.</t>
  </si>
  <si>
    <t>Feed PACS logs to monitoring that flags anomalous patterns (off-hours, repeated failures, impossible travel, anti-passback violations) and routes alerts to security for investigation. See Physical Access Logging (FAC-07).</t>
  </si>
  <si>
    <t>Access logs are not monitored for anomalies.</t>
  </si>
  <si>
    <t>Logs reviewed only reactively after an incident.</t>
  </si>
  <si>
    <t>Some alerting exists but rules or coverage are inconsistent.</t>
  </si>
  <si>
    <t>Access logs are monitored against defined anomaly rules with alerts to security.</t>
  </si>
  <si>
    <t>Detection rules and alert quality are tuned against outcomes on a cadence.</t>
  </si>
  <si>
    <t>DE.CM-02, DE.AE-02 (Strong, asserted)</t>
  </si>
  <si>
    <t>PE-6, AU-6 (Strong, asserted)</t>
  </si>
  <si>
    <t>A.7.4, A.8.16 (Strong, asserted)</t>
  </si>
  <si>
    <t>Physical access anomaly detection and alerting; illustrative: PACS events correlated in an open SIEM (e.g., Wazuh, OpenSearch), rule-based alerting, anti-passback enforcement. Category, not a product choice. Illustrative, not endorsements.</t>
  </si>
  <si>
    <t>FAC-20</t>
  </si>
  <si>
    <t>Temporary Access Management</t>
  </si>
  <si>
    <t>Issues and tracks time-bound, limited-access credentials for temporary personnel, ensuring automatic expiration and revocation at the end of the defined period.</t>
  </si>
  <si>
    <t>The organization shall issue and track time-bound, limited-access credentials for temporary personnel, ensuring automatic expiration and revocation at the end of the defined period.</t>
  </si>
  <si>
    <t>Temporary credentials that do not expire become permanent orphaned access; a contractor or temp badge left active is an unowned key that keeps working long after the engagement ends.</t>
  </si>
  <si>
    <t>Provision temporary credentials with a hard expiration and scoped zones, track holder and validity, and rely on automatic expiration rather than manual cleanup. See Temporary Access Management crosswalk to revocation.</t>
  </si>
  <si>
    <t>Temporary personnel get standard, non-expiring credentials.</t>
  </si>
  <si>
    <t>Expiration set manually and often forgotten.</t>
  </si>
  <si>
    <t>Time-bound credentials used but expiration is inconsistent.</t>
  </si>
  <si>
    <t>Temporary credentials are scoped, time-bound, and auto-expire at period end.</t>
  </si>
  <si>
    <t>Active temporary credentials are reconciled against need and expiry is verified on a cadence.</t>
  </si>
  <si>
    <t>A.7.2, A.5.16 (Partial, asserted)</t>
  </si>
  <si>
    <t>Time-bound temporary credential management; illustrative: PACS expiring credentials, temporary badge issuance registry, automatic deactivation schedules. Category, not a product choice. Illustrative, not endorsements.</t>
  </si>
  <si>
    <t>FAC-21</t>
  </si>
  <si>
    <t>Dual-Person Entry Requirements</t>
  </si>
  <si>
    <t>Requires dual-person entry for highly sensitive areas such as data centers and classified material rooms to enforce separation of duties and reduce insider threat.</t>
  </si>
  <si>
    <t>The organization shall require dual-person entry for highly sensitive areas (e.g., data centers, classified material rooms) as part of enforcing separation of duties and reducing insider threats.</t>
  </si>
  <si>
    <t>A single person alone in the most sensitive space can tamper, exfiltrate, or sabotage with no witness; without two-person control, one insider or one coerced individual is enough.</t>
  </si>
  <si>
    <t>Enforce two-person rule at the most sensitive zones so no individual can enter or remain alone, using PACS dual-authorization or procedural controls with monitoring.</t>
  </si>
  <si>
    <t>Single individuals can enter and stay alone in the most sensitive areas.</t>
  </si>
  <si>
    <t>Two-person practice encouraged but not enforced.</t>
  </si>
  <si>
    <t>Dual-entry required for some areas, enforcement uneven.</t>
  </si>
  <si>
    <t>Dual-person entry is enforced for designated highly sensitive areas.</t>
  </si>
  <si>
    <t>Two-person control adherence is monitored and violations addressed on a cadence.</t>
  </si>
  <si>
    <t>PE-3, AC-3 (Partial, asserted)</t>
  </si>
  <si>
    <t>A.7.2, A.5.3 (Partial, asserted)</t>
  </si>
  <si>
    <t>Two-person control at sensitive entries; illustrative: PACS dual-authorization rules, interlocked doors requiring two credentials, monitored occupancy. Category, not a product choice. Illustrative, not endorsements.</t>
  </si>
  <si>
    <t>FAC-22</t>
  </si>
  <si>
    <t>Access Control System Testing &amp; Maintenance</t>
  </si>
  <si>
    <t>Periodically tests and maintains physical access control systems to ensure operational effectiveness, integrity, and integration with monitoring technologies.</t>
  </si>
  <si>
    <t>The organization shall periodically test and maintain physical access control systems to ensure operational effectiveness, integrity, and integration with monitoring technologies.</t>
  </si>
  <si>
    <t>A PACS that silently fails, a dead reader, an unlogged door, a broken camera link, leaves a gap that looks secure but is not, and no one knows until it is exploited.</t>
  </si>
  <si>
    <t>Test readers, controllers, door hardware, and monitoring integration on a schedule, remediate faults, verify fail-secure behavior, and keep firmware and maintenance current.</t>
  </si>
  <si>
    <t>PACS is never tested; failures found only when access breaks.</t>
  </si>
  <si>
    <t>Faults fixed reactively when reported.</t>
  </si>
  <si>
    <t>Testing done occasionally without a defined scope or schedule.</t>
  </si>
  <si>
    <t>PACS components and monitoring integration are tested and maintained on a schedule.</t>
  </si>
  <si>
    <t>Test results, fault rates, and uptime are tracked and reliability improved on a cadence.</t>
  </si>
  <si>
    <t>ID.IM-03, PR.PS-01 (Partial, asserted)</t>
  </si>
  <si>
    <t>PE-3, MA-2 (Partial, asserted)</t>
  </si>
  <si>
    <t>A.7.4, A.7.8 (Partial, asserted)</t>
  </si>
  <si>
    <t>PACS testing and preventive maintenance; illustrative: scheduled reader and door-hardware tests, controller firmware updates, monitoring-integration verification. Category, not a product choice. Illustrative, not endorsements.</t>
  </si>
  <si>
    <t>Visitor &amp; Equipment Logging (VEL)</t>
  </si>
  <si>
    <t>VEL-01</t>
  </si>
  <si>
    <t>Visitor Registration Requirements</t>
  </si>
  <si>
    <t>Requires every visitor to register on arrival with verifiable identification and a stated purpose and duration of visit.</t>
  </si>
  <si>
    <t>The organization shall require all visitors to register upon arrival at any facility, providing verifiable identification and stating the purpose and duration of the visit.</t>
  </si>
  <si>
    <t>Unregistered visitors move through facilities untracked; when an incident occurs there is no record of who was present, why, or for how long.</t>
  </si>
  <si>
    <t>Establish a mandatory sign-in at every entrance that captures identity, purpose, and expected duration before entry, and deny entry to anyone who will not register. See Visitor Identity Verification (VEL-03).</t>
  </si>
  <si>
    <t>No visitor registration; people enter unrecorded.</t>
  </si>
  <si>
    <t>Visitors sometimes sign in, depending on the receptionist or door.</t>
  </si>
  <si>
    <t>Registration is expected at main entrances but purpose and duration are inconsistently captured.</t>
  </si>
  <si>
    <t>All visitors register with identity, purpose, and duration at every entry point per policy.</t>
  </si>
  <si>
    <t>Registration completeness is measured, gaps are reviewed, and the process is tuned across sites.</t>
  </si>
  <si>
    <t>PR.AA-06 (Partial, asserted)</t>
  </si>
  <si>
    <t>PE-8, PE-2 (Strong, asserted)</t>
  </si>
  <si>
    <t>Visitor registration and sign-in tooling; illustrative: front-desk sign-in registers, kiosk-based visitor check-in, badge-printing stations. Category, not a product choice. Illustrative, not endorsements.</t>
  </si>
  <si>
    <t>VEL-02</t>
  </si>
  <si>
    <t>Visitor Log Maintenance</t>
  </si>
  <si>
    <t>Maintains secure visitor logs capturing name, organization, arrival and departure times, escort, purpose, and areas accessed, retained per policy.</t>
  </si>
  <si>
    <t>The organization shall maintain secure visitor logs that include name, organization (if applicable), arrival/departure time, escort name, purpose of visit, and areas accessed, retaining logs per organizational policy.</t>
  </si>
  <si>
    <t>Without a complete, secured log there is no reliable account of visitor presence and movement, crippling incident investigation and audit.</t>
  </si>
  <si>
    <t>Record the required fields for every visit, store logs with restricted access, and retain them for the policy-defined period. See Retention of Visitor and Equipment Records (VEL-20).</t>
  </si>
  <si>
    <t>No visitor log kept.</t>
  </si>
  <si>
    <t>Ad hoc notes or a partial sheet with missing fields.</t>
  </si>
  <si>
    <t>A log exists but fields like areas accessed or departure time are often blank.</t>
  </si>
  <si>
    <t>Complete logs with all required fields are maintained and securely stored per policy.</t>
  </si>
  <si>
    <t>Log completeness and retention are audited and corrected on a defined cadence.</t>
  </si>
  <si>
    <t>PE-8 (Strong, asserted)</t>
  </si>
  <si>
    <t>Visitor log and records management; illustrative: structured visitor logbooks, visitor management system records, access-controlled record stores. Category, not a product choice. Illustrative, not endorsements.</t>
  </si>
  <si>
    <t>VEL-03</t>
  </si>
  <si>
    <t>Visitor Identity Verification</t>
  </si>
  <si>
    <t>Verifies visitor identity against government-issued photo identification or other trusted credentials before granting entry.</t>
  </si>
  <si>
    <t>The organization shall verify visitor identity against government-issued photo identification or other trusted credentials before granting facility entry.</t>
  </si>
  <si>
    <t>Accepting a claimed name without proof lets impostors enter under false identities, defeating every downstream log and escort control.</t>
  </si>
  <si>
    <t>Check a government photo ID or trusted credential at check-in, match it to the person, and record that verification occurred.</t>
  </si>
  <si>
    <t>Identity is taken on the visitor word; no check.</t>
  </si>
  <si>
    <t>ID checked occasionally at guard discretion.</t>
  </si>
  <si>
    <t>ID checks happen at main desks but are not consistently recorded.</t>
  </si>
  <si>
    <t>Photo ID or trusted credential is verified and logged for every visitor.</t>
  </si>
  <si>
    <t>Verification quality is reviewed and failure cases feed guard training and process fixes.</t>
  </si>
  <si>
    <t>PR.AA-06, PR.AA-01 (Partial, asserted)</t>
  </si>
  <si>
    <t>PE-3, PE-2 (Partial, asserted)</t>
  </si>
  <si>
    <t>Identity verification at reception; illustrative: government photo ID inspection, ID-scanning and verification stations, credential validation. Category, not a product choice. Illustrative, not endorsements.</t>
  </si>
  <si>
    <t>VEL-04</t>
  </si>
  <si>
    <t>Pre-Authorized Visitor List Controls</t>
  </si>
  <si>
    <t>Uses a pre-authorization process so visitors are approved in advance rather than admitted on arrival unvetted.</t>
  </si>
  <si>
    <t>The organization shall maintain and utilize a pre-authorization process to approve visitors in advance, reducing risk of unauthorized or unexpected access.</t>
  </si>
  <si>
    <t>Walk-up admission with no prior approval means reception, not a responsible sponsor, decides access, increasing unauthorized or social-engineered entry.</t>
  </si>
  <si>
    <t>Require a host to submit and approve expected visitors ahead of time, and reconcile arrivals against the pre-authorized list at check-in.</t>
  </si>
  <si>
    <t>No pre-authorization; anyone may request entry on arrival.</t>
  </si>
  <si>
    <t>Hosts sometimes notify reception informally.</t>
  </si>
  <si>
    <t>Pre-authorization used for some events or areas, not routinely.</t>
  </si>
  <si>
    <t>A defined pre-authorization workflow gates visitor entry against an approved list.</t>
  </si>
  <si>
    <t>Pre-authorization coverage and exceptions are tracked and reviewed for abuse.</t>
  </si>
  <si>
    <t>PR.AA-06, PR.AA-05 (Partial, asserted)</t>
  </si>
  <si>
    <t>PE-2 (Strong, asserted)</t>
  </si>
  <si>
    <t>A.7.2 (Partial, asserted)</t>
  </si>
  <si>
    <t>Pre-authorization and host-approval workflow; illustrative: visitor pre-registration portals, host-sponsored invitation workflows, approval queues. Category, not a product choice. Illustrative, not endorsements.</t>
  </si>
  <si>
    <t>VEL-05</t>
  </si>
  <si>
    <t>Visitor Badge Issuance &amp; Control</t>
  </si>
  <si>
    <t>Issues time-bound, uniquely identifiable visitor badges that distinguish visitors from staff and are collected on exit.</t>
  </si>
  <si>
    <t>The organization shall issue time-bound, uniquely identifiable visitor badges that differentiate visitors from personnel, and ensure badges are collected upon exit.</t>
  </si>
  <si>
    <t>Without distinct, recoverable badges visitors blend with personnel and retained badges enable later unauthorized reentry.</t>
  </si>
  <si>
    <t>Print or assign uniquely numbered, visibly distinct, time-limited badges at check-in and reconcile their return at check-out.</t>
  </si>
  <si>
    <t>No visitor badges, or visitors indistinguishable from staff.</t>
  </si>
  <si>
    <t>Generic reusable badges handed out without tracking.</t>
  </si>
  <si>
    <t>Distinct badges issued but not consistently collected or numbered.</t>
  </si>
  <si>
    <t>Unique, time-bound, visibly distinct badges are issued and collected per policy.</t>
  </si>
  <si>
    <t>Badge issuance and return rates are measured and unreturned badges are investigated.</t>
  </si>
  <si>
    <t>PE-3, PE-2 (Strong, asserted)</t>
  </si>
  <si>
    <t>Visitor badge issuance and control; illustrative: on-demand badge printers, time-expiring badge stock, uniquely numbered visitor passes. Category, not a product choice. Illustrative, not endorsements.</t>
  </si>
  <si>
    <t>VEL-06</t>
  </si>
  <si>
    <t>Escort Requirement for Visitors</t>
  </si>
  <si>
    <t>Requires visitors in restricted or sensitive areas to be accompanied by an authorized escort at all times.</t>
  </si>
  <si>
    <t>The organization shall require all visitors to be accompanied by an authorized escort at all times when inside restricted or sensitive facility areas.</t>
  </si>
  <si>
    <t>An unescorted visitor in a sensitive area can observe, photograph, tamper with, or connect to systems with no witness or control.</t>
  </si>
  <si>
    <t>Assign a named, authorized escort for any visit into restricted zones, record the escort, and require continuous accompaniment.</t>
  </si>
  <si>
    <t>Visitors move unescorted anywhere.</t>
  </si>
  <si>
    <t>Escorting done informally when someone remembers.</t>
  </si>
  <si>
    <t>Escorts required for some areas but lapses are common.</t>
  </si>
  <si>
    <t>Named escorts accompany visitors in all restricted areas per policy and are logged.</t>
  </si>
  <si>
    <t>Escort adherence is monitored and lapses drive corrective action.</t>
  </si>
  <si>
    <t>Escort management and enforcement; illustrative: escort assignment procedures, escort logging in a VMS, restricted-area signage. Category, not a product choice. Illustrative, not endorsements.</t>
  </si>
  <si>
    <t>VEL-07</t>
  </si>
  <si>
    <t>Visitor Access Restriction Zones</t>
  </si>
  <si>
    <t>Limits visitor movement to designated non-sensitive areas unless explicitly authorized for higher-security zones.</t>
  </si>
  <si>
    <t>The organization shall limit visitor movement to designated non-sensitive areas unless explicitly authorized for access to higher-security zones.</t>
  </si>
  <si>
    <t>Unrestricted roaming lets visitors reach sensitive areas they had no business entering, expanding exposure well beyond the visit purpose.</t>
  </si>
  <si>
    <t>Define visitor-permitted zones, mark boundaries, and enforce them physically or through access control, requiring explicit approval for anything beyond. See Physical Access Control System controls.</t>
  </si>
  <si>
    <t>No zone restrictions on visitors.</t>
  </si>
  <si>
    <t>Restrictions exist in principle but are not enforced.</t>
  </si>
  <si>
    <t>Some zones restricted, enforcement varies by location.</t>
  </si>
  <si>
    <t>Visitor-permitted zones are defined, marked, and enforced with explicit exceptions.</t>
  </si>
  <si>
    <t>Zone breaches are detected, reviewed, and used to refine boundaries.</t>
  </si>
  <si>
    <t>A.7.3, A.7.2 (Partial, asserted)</t>
  </si>
  <si>
    <t>Zone-based physical access control; illustrative: door access controls, mantraps and turnstiles, marked visitor-permitted zones. Category, not a product choice. Illustrative, not endorsements.</t>
  </si>
  <si>
    <t>VEL-08</t>
  </si>
  <si>
    <t>Visitor Activity Monitoring</t>
  </si>
  <si>
    <t>Monitors visitor behavior and activity during their presence through observation or surveillance support.</t>
  </si>
  <si>
    <t>The organization shall implement procedures for monitoring visitor behavior and activity during facility presence, including visual observation or surveillance support.</t>
  </si>
  <si>
    <t>A registered, badged visitor can still act maliciously; without monitoring, tampering or reconnaissance goes unseen until damage is done.</t>
  </si>
  <si>
    <t>Combine escort observation with surveillance coverage of visitor-accessible areas and define what behavior warrants intervention.</t>
  </si>
  <si>
    <t>No monitoring of visitor activity.</t>
  </si>
  <si>
    <t>Occasional glances; no defined coverage.</t>
  </si>
  <si>
    <t>Surveillance covers some areas; observation is inconsistent.</t>
  </si>
  <si>
    <t>Visitor areas are monitored by observation and surveillance per procedure.</t>
  </si>
  <si>
    <t>Monitoring effectiveness is reviewed and coverage gaps are closed on a cadence.</t>
  </si>
  <si>
    <t>DE.CM-02 (Strong, asserted)</t>
  </si>
  <si>
    <t>A.7.4 (Strong, asserted)</t>
  </si>
  <si>
    <t>Physical activity monitoring; illustrative: CCTV and video surveillance, guard observation rounds, escort oversight. Category, not a product choice. Illustrative, not endorsements.</t>
  </si>
  <si>
    <t>VEL-09</t>
  </si>
  <si>
    <t>Visitor Access Time Restrictions</t>
  </si>
  <si>
    <t>Restricts visitor access to normal operating hours unless after-hours access is approved and documented in advance.</t>
  </si>
  <si>
    <t>The organization shall restrict visitor access to normal operating hours unless prior written approval for after-hours access is granted and documented.</t>
  </si>
  <si>
    <t>After-hours visits occur when staffing and observation are lowest; unapproved off-hours access is a classic vector for theft and tampering.</t>
  </si>
  <si>
    <t>Default visitor access to business hours and require documented written approval for any after-hours visit.</t>
  </si>
  <si>
    <t>Visitors admitted at any hour without restriction.</t>
  </si>
  <si>
    <t>After-hours entry discouraged but not controlled.</t>
  </si>
  <si>
    <t>Hours enforced at some sites; approvals inconsistently recorded.</t>
  </si>
  <si>
    <t>Visitor access is confined to operating hours with documented exceptions.</t>
  </si>
  <si>
    <t>After-hours exceptions are tracked and reviewed for pattern and abuse.</t>
  </si>
  <si>
    <t>PE-2, PE-3 (Partial, asserted)</t>
  </si>
  <si>
    <t>Time-based access restriction; illustrative: access-schedule enforcement in a PACS, after-hours approval records, operating-hours policy. Category, not a product choice. Illustrative, not endorsements.</t>
  </si>
  <si>
    <t>VEL-10</t>
  </si>
  <si>
    <t>Visitor Equipment Declaration Requirements</t>
  </si>
  <si>
    <t>Requires visitors to declare electronic or physical equipment brought on premises, subjecting it to inspection and equipment logging.</t>
  </si>
  <si>
    <t>The organization shall require visitors to declare any electronic or physical equipment brought on premises, subjecting such items to inspection and entry in an equipment log.</t>
  </si>
  <si>
    <t>Undeclared devices can carry malware in, exfiltrate data out, or record sensitive areas, entirely outside the visitor sign-in record.</t>
  </si>
  <si>
    <t>Ask every visitor to declare equipment at check-in, inspect as appropriate, and record items in the equipment log. See Equipment Entry Logging (VEL-11).</t>
  </si>
  <si>
    <t>No equipment declaration required.</t>
  </si>
  <si>
    <t>Declaration requested inconsistently.</t>
  </si>
  <si>
    <t>Declaration expected but inspection and logging are spotty.</t>
  </si>
  <si>
    <t>Visitors declare equipment, items are inspected as needed, and entries are logged.</t>
  </si>
  <si>
    <t>Declaration compliance is measured and undeclared-item findings drive improvement.</t>
  </si>
  <si>
    <t>PE-16 (Partial, asserted)</t>
  </si>
  <si>
    <t>Equipment declaration and inspection; illustrative: declaration forms at check-in, entry inspection stations, equipment log entry. Category, not a product choice. Illustrative, not endorsements.</t>
  </si>
  <si>
    <t>VEL-11</t>
  </si>
  <si>
    <t>Equipment Entry Logging</t>
  </si>
  <si>
    <t>Logs all external or personally owned equipment entering facilities with descriptions, serial numbers, ownership, and intended use.</t>
  </si>
  <si>
    <t>The organization shall log all external or personally owned equipment brought into facilities, including asset descriptions, serial numbers, ownership, and intended use.</t>
  </si>
  <si>
    <t>Without an entry log there is no baseline of what came in, so items removed or swapped later cannot be reconciled and rogue devices go untracked.</t>
  </si>
  <si>
    <t>Capture asset description, serial number, owner, and purpose for each item at entry, tied to the responsible visitor or party.</t>
  </si>
  <si>
    <t>External equipment enters unlogged.</t>
  </si>
  <si>
    <t>Some items noted informally without detail.</t>
  </si>
  <si>
    <t>Equipment logged but serials or ownership often missing.</t>
  </si>
  <si>
    <t>All external equipment is logged with full detail at entry per policy.</t>
  </si>
  <si>
    <t>Entry-log accuracy is audited and reconciled against exit records.</t>
  </si>
  <si>
    <t>PR.AA-06, ID.AM-01 (Partial, asserted)</t>
  </si>
  <si>
    <t>A.7.2, A.8.1 (Partial, asserted)</t>
  </si>
  <si>
    <t>Equipment entry logging and asset capture; illustrative: asset log records with serial capture, barcode and asset-tag scanning, equipment intake registers. Category, not a product choice. Illustrative, not endorsements.</t>
  </si>
  <si>
    <t>VEL-12</t>
  </si>
  <si>
    <t>Equipment Exit Authorization</t>
  </si>
  <si>
    <t>Requires documented authorization before any equipment, owned, leased, or visitor-controlled, is removed from the facility.</t>
  </si>
  <si>
    <t>The organization shall require documented authorization prior to the removal of any equipment, owned, leased, or visitor-controlled, from the facility.</t>
  </si>
  <si>
    <t>Unauthorized equipment removal is theft or data loss; without exit authorization, assets and the data on them walk out unchallenged.</t>
  </si>
  <si>
    <t>Mandate an approved removal authorization checked at exit for any equipment leaving, matched against entry and asset records.</t>
  </si>
  <si>
    <t>Equipment leaves without authorization or check.</t>
  </si>
  <si>
    <t>Removal questioned only if a guard notices.</t>
  </si>
  <si>
    <t>Authorization required for some assets; enforcement uneven.</t>
  </si>
  <si>
    <t>Documented authorization is required and verified for all equipment removal.</t>
  </si>
  <si>
    <t>Removal authorizations are reconciled and unauthorized attempts are investigated.</t>
  </si>
  <si>
    <t>PE-16 (Strong, asserted)</t>
  </si>
  <si>
    <t>A.7.10, A.7.9 (Partial, asserted)</t>
  </si>
  <si>
    <t>Property removal authorization; illustrative: property pass systems, exit authorization forms, guard-verified removal checks. Category, not a product choice. Illustrative, not endorsements.</t>
  </si>
  <si>
    <t>VEL-13</t>
  </si>
  <si>
    <t>Temporary Equipment Passes</t>
  </si>
  <si>
    <t>Issues temporary passes for authorized equipment entry and exit, naming duration, asset, responsible party, and approver.</t>
  </si>
  <si>
    <t>The organization shall issue temporary passes for authorized equipment entry/exit, with specific duration, asset description, responsible party, and approver identified.</t>
  </si>
  <si>
    <t>Without a bounded pass, temporary equipment movements have no expiry or accountability and become permanent, untracked exceptions.</t>
  </si>
  <si>
    <t>Create time-limited equipment passes recording the asset, responsible party, approver, and validity window, and reconcile on expiry.</t>
  </si>
  <si>
    <t>No passes for temporary equipment movement.</t>
  </si>
  <si>
    <t>Informal notes with no expiry or approver.</t>
  </si>
  <si>
    <t>Passes used sometimes, missing duration or approver detail.</t>
  </si>
  <si>
    <t>Temporary passes with full detail and expiry govern authorized equipment movement.</t>
  </si>
  <si>
    <t>Open and expired passes are tracked and closed out on a defined cadence.</t>
  </si>
  <si>
    <t>A.7.2, A.7.10 (Partial, asserted)</t>
  </si>
  <si>
    <t>Temporary equipment pass management; illustrative: time-bound property passes, equipment pass registers, approver-signed pass forms. Category, not a product choice. Illustrative, not endorsements.</t>
  </si>
  <si>
    <t>VEL-14</t>
  </si>
  <si>
    <t>Prohibited Equipment Enforcement</t>
  </si>
  <si>
    <t>Enforces policies restricting prohibited equipment such as USB drives, external disks, and personal Wi-Fi devices brought by visitors.</t>
  </si>
  <si>
    <t>The organization shall enforce policies restricting the entry of prohibited equipment (e.g., USB drives, external hard disks, personal Wi-Fi devices) by visitors, and apply enforcement mechanisms as appropriate.</t>
  </si>
  <si>
    <t>Permitting prohibited devices invites malware introduction, covert data exfiltration, and rogue wireless access points inside the perimeter.</t>
  </si>
  <si>
    <t>Define prohibited device categories, communicate them, and enforce at entry through declaration, inspection, and confiscation or denial as appropriate. See media-use and endpoint controls.</t>
  </si>
  <si>
    <t>No prohibited-equipment policy or enforcement.</t>
  </si>
  <si>
    <t>Prohibitions stated but not enforced.</t>
  </si>
  <si>
    <t>Enforcement at some entry points, inconsistently applied.</t>
  </si>
  <si>
    <t>Prohibited device categories are defined and enforced at entry per policy.</t>
  </si>
  <si>
    <t>Enforcement outcomes are tracked and the prohibited list is reviewed against emerging device risks.</t>
  </si>
  <si>
    <t>MP-7, PE-16 (Partial, asserted)</t>
  </si>
  <si>
    <t>A.7.10 (Partial, asserted)</t>
  </si>
  <si>
    <t>Prohibited device enforcement; illustrative: entry inspection and confiscation procedures, port and removable-media controls, wireless intrusion detection for rogue devices. Category, not a product choice. Illustrative, not endorsements.</t>
  </si>
  <si>
    <t>VEL-15</t>
  </si>
  <si>
    <t>Digital Visitor Management System (VMS)</t>
  </si>
  <si>
    <t>Uses a digital visitor management system to streamline check-in and check-out, integrate with physical access control, and improve auditability.</t>
  </si>
  <si>
    <t>The organization shall utilize a digital VMS platform to streamline check-in/check-out processes, integrate with PACS, and improve auditability of visitor records.</t>
  </si>
  <si>
    <t>Paper-only processes produce incomplete, illegible, unsearchable records and cannot correlate with access control, weakening audit and response.</t>
  </si>
  <si>
    <t>Deploy a VMS for digital check-in and check-out, integrate it with the PACS, and use it as the auditable system of record.</t>
  </si>
  <si>
    <t>No VMS; records are manual only.</t>
  </si>
  <si>
    <t>A tool exists at one site or is used sporadically.</t>
  </si>
  <si>
    <t>VMS used at some sites without PACS integration.</t>
  </si>
  <si>
    <t>A VMS is the standard system of record and integrates with the PACS.</t>
  </si>
  <si>
    <t>VMS data quality and integration are monitored and improved on a cadence.</t>
  </si>
  <si>
    <t>PE-8, PE-6 (Partial, asserted)</t>
  </si>
  <si>
    <t>Digital visitor management systems; illustrative: kiosk-based VMS platforms with check-in and check-out, PACS-integrated visitor systems, digital visitor records. Category, not a product choice. Illustrative, not endorsements.</t>
  </si>
  <si>
    <t>VEL-16</t>
  </si>
  <si>
    <t>Audit of Visitor &amp; Equipment Logs</t>
  </si>
  <si>
    <t>Performs periodic audits of visitor and equipment logs for completeness, accuracy, and compliance with security protocols.</t>
  </si>
  <si>
    <t>The organization shall perform periodic audits of visitor and equipment logs to ensure completeness, accuracy, and compliance with facility security protocols.</t>
  </si>
  <si>
    <t>Logs that are never audited silently degrade; missing fields and unreturned items accumulate and the records fail exactly when an investigation needs them.</t>
  </si>
  <si>
    <t>Schedule recurring reviews of visitor and equipment logs against required fields, reconcile entries and exits, and track findings to closure.</t>
  </si>
  <si>
    <t>Logs are never audited.</t>
  </si>
  <si>
    <t>Occasional spot checks with no method.</t>
  </si>
  <si>
    <t>Audits happen irregularly without consistent criteria.</t>
  </si>
  <si>
    <t>Scheduled audits assess log completeness and compliance against defined criteria.</t>
  </si>
  <si>
    <t>Audit findings are trended and drive corrective actions and process changes.</t>
  </si>
  <si>
    <t>PE-8, AU-6 (Partial, asserted)</t>
  </si>
  <si>
    <t>A.7.4 (Partial, asserted)</t>
  </si>
  <si>
    <t>Log audit and review tooling; illustrative: periodic log review procedures, records reconciliation checklists, VMS audit reports. Category, not a product choice. Illustrative, not endorsements.</t>
  </si>
  <si>
    <t>VEL-17</t>
  </si>
  <si>
    <t>Contractor and Vendor Access Logging</t>
  </si>
  <si>
    <t>Maintains distinct logging for contractors and vendors capturing extended access permissions, work duration, and the responsible internal point of contact.</t>
  </si>
  <si>
    <t>The organization shall maintain distinct logging procedures for contractors and vendors that capture extended access permissions, duration of work, and responsible internal point of contact.</t>
  </si>
  <si>
    <t>Contractors often hold longer, broader access than visitors; logging them like ordinary visitors loses track of prolonged access and accountability.</t>
  </si>
  <si>
    <t>Use a contractor and vendor logging process recording granted permissions, engagement duration, and the internal sponsor, distinct from general visitor logs. See third-party and supplier controls.</t>
  </si>
  <si>
    <t>Contractors logged the same as, or less than, visitors.</t>
  </si>
  <si>
    <t>Some contractor detail captured ad hoc.</t>
  </si>
  <si>
    <t>Distinct handling exists but permissions or sponsor often unrecorded.</t>
  </si>
  <si>
    <t>Contractor and vendor logs capture permissions, duration, and internal POC per policy.</t>
  </si>
  <si>
    <t>Contractor access records are reviewed against active engagements and closed when work ends.</t>
  </si>
  <si>
    <t>PE-3, PE-8, PS-7 (Partial, asserted)</t>
  </si>
  <si>
    <t>A.7.2, A.5.20 (Partial, asserted)</t>
  </si>
  <si>
    <t>Contractor and vendor access logging; illustrative: contractor sign-in registers, extended-access tracking in a VMS, sponsor-linked access records. Category, not a product choice. Illustrative, not endorsements.</t>
  </si>
  <si>
    <t>VEL-18</t>
  </si>
  <si>
    <t>Ad-Hoc Equipment Tracking Events</t>
  </si>
  <si>
    <t>Implements ad-hoc tracking for equipment temporarily relocated or repurposed within the facility.</t>
  </si>
  <si>
    <t>The organization shall implement ad-hoc tracking for any equipment temporarily relocated or repurposed within the facility to ensure operational transparency.</t>
  </si>
  <si>
    <t>Internal equipment moves that are never recorded erode the asset picture, so missing or misplaced items cannot be distinguished from routine relocation.</t>
  </si>
  <si>
    <t>Provide a lightweight way to record internal equipment relocations and repurposing, tied to a responsible party, and reconcile against the asset inventory. See Asset Management controls.</t>
  </si>
  <si>
    <t>Internal equipment moves are untracked.</t>
  </si>
  <si>
    <t>Moves remembered informally by staff.</t>
  </si>
  <si>
    <t>Some moves recorded, no consistent method.</t>
  </si>
  <si>
    <t>Ad-hoc relocations are recorded with responsible party per procedure.</t>
  </si>
  <si>
    <t>Relocation records are reconciled with inventory and discrepancies investigated.</t>
  </si>
  <si>
    <t>ID.AM-01 (Weak, asserted)</t>
  </si>
  <si>
    <t>CM-8, PE-16 (Weak, asserted)</t>
  </si>
  <si>
    <t>Internal asset movement tracking; illustrative: asset tags and barcodes, lightweight relocation logs, IT asset management records. Category, not a product choice. Illustrative, not endorsements.</t>
  </si>
  <si>
    <t>VEL-19</t>
  </si>
  <si>
    <t>Integration of Logs with Physical Security Events</t>
  </si>
  <si>
    <t>Correlates visitor and equipment log data with physical access events to detect anomalies or discrepancies requiring investigation.</t>
  </si>
  <si>
    <t>The organization shall correlate visitor and equipment log data with physical access events to detect anomalies or discrepancies requiring investigation.</t>
  </si>
  <si>
    <t>Viewed in isolation, a visitor log and a door-access log each look fine; only correlation exposes a badge used where no visitor registered or an exit with no matching entry.</t>
  </si>
  <si>
    <t>Bring visitor, equipment, and physical access records together and analyze them for mismatches, feeding discrepancies to investigation. See Physical Security monitoring and SIEM correlation.</t>
  </si>
  <si>
    <t>Logs and access events are never correlated.</t>
  </si>
  <si>
    <t>Cross-checks only during an active investigation.</t>
  </si>
  <si>
    <t>Some manual correlation at some sites.</t>
  </si>
  <si>
    <t>Visitor, equipment, and access data are correlated to surface anomalies per procedure.</t>
  </si>
  <si>
    <t>Correlation rules are tuned and detection performance is measured over time.</t>
  </si>
  <si>
    <t>DE.AE-03, DE.CM-02 (Partial, asserted)</t>
  </si>
  <si>
    <t>AU-6, PE-6 (Partial, asserted)</t>
  </si>
  <si>
    <t>A.8.16, A.7.4 (Partial, asserted)</t>
  </si>
  <si>
    <t>Physical-log and access-event correlation; illustrative: PACS event logs, SIEM or log correlation of physical and visitor data, anomaly review procedures. Category, not a product choice. Illustrative, not endorsements.</t>
  </si>
  <si>
    <t>VEL-20</t>
  </si>
  <si>
    <t>Retention of Visitor &amp; Equipment Records</t>
  </si>
  <si>
    <t>Retains visitor and equipment logs for a policy-, regulation-, or risk-defined minimum period with secure storage and controlled access.</t>
  </si>
  <si>
    <t>The organization shall retain visitor and equipment logs for a minimum period defined by policy, regulatory requirements, or based on risk assessments, ensuring secure storage and controlled access.</t>
  </si>
  <si>
    <t>Records discarded too soon defeat investigations and audits; stored insecurely they leak visitor personal data or are altered after the fact.</t>
  </si>
  <si>
    <t>Set retention periods from policy and regulation, store logs with access controls and integrity protection, and dispose of them securely at end of life.</t>
  </si>
  <si>
    <t>No retention rule; logs kept or discarded arbitrarily.</t>
  </si>
  <si>
    <t>Logs kept informally with no defined period or protection.</t>
  </si>
  <si>
    <t>Retention practiced inconsistently across sites or formats.</t>
  </si>
  <si>
    <t>Defined retention periods and secure, access-controlled storage apply to all logs.</t>
  </si>
  <si>
    <t>Retention and disposal are audited for compliance and adjusted to changing requirements.</t>
  </si>
  <si>
    <t>PE-8, AU-11 (Strong, asserted)</t>
  </si>
  <si>
    <t>A.5.33 (Strong, asserted)</t>
  </si>
  <si>
    <t>Records retention and secure storage; illustrative: retention schedules, access-controlled archives, secure disposal procedures. Category, not a product choice. Illustrative, not endorsements.</t>
  </si>
  <si>
    <t>VEL-21</t>
  </si>
  <si>
    <t>Tamper Protection for Physical Logs</t>
  </si>
  <si>
    <t>Applies tamper-evident measures to physical logbooks and restricts logbook access to authorized personnel.</t>
  </si>
  <si>
    <t>If using physical logbooks, the organization shall implement tamper-evident measures and restrict logbook access to authorized personnel only.</t>
  </si>
  <si>
    <t>A loose paper logbook can be altered, pages removed, or entries forged after an incident, destroying the integrity of the only physical record.</t>
  </si>
  <si>
    <t>Use bound, sequentially numbered or otherwise tamper-evident logbooks, restrict handling to authorized staff, and store them securely.</t>
  </si>
  <si>
    <t>Physical logs are loose and unprotected.</t>
  </si>
  <si>
    <t>A logbook exists but anyone can access or alter it.</t>
  </si>
  <si>
    <t>Some tamper-evident practice, inconsistently applied.</t>
  </si>
  <si>
    <t>Tamper-evident logbooks with restricted access are standard where paper is used.</t>
  </si>
  <si>
    <t>Logbook integrity is periodically verified and handling exceptions are investigated.</t>
  </si>
  <si>
    <t>AU-9, PE-8 (Partial, asserted)</t>
  </si>
  <si>
    <t>A.5.33 (Partial, asserted)</t>
  </si>
  <si>
    <t>Tamper-evident physical logbooks; illustrative: bound and sequentially numbered logbooks, tamper-evident seals, restricted logbook storage. Category, not a product choice. Illustrative, not endorsements.</t>
  </si>
  <si>
    <t>VEL-22</t>
  </si>
  <si>
    <t>Immediate Reporting of Lost or Unreturned Equipment</t>
  </si>
  <si>
    <t>Requires visitors and responsible personnel to immediately report equipment not returned as required, triggering investigation and escalation.</t>
  </si>
  <si>
    <t>The organization shall require visitors and responsible personnel to immediately report any equipment not returned as required, triggering investigation and appropriate escalation.</t>
  </si>
  <si>
    <t>Unreturned equipment that is never reported delays discovery of theft or data loss until the trail is cold and the asset is long gone.</t>
  </si>
  <si>
    <t>Define a clear, low-friction reporting path for lost or unreturned equipment and a response procedure that investigates and escalates promptly. See Incident Response controls.</t>
  </si>
  <si>
    <t>No requirement or channel to report unreturned equipment.</t>
  </si>
  <si>
    <t>Reporting depends on individual initiative.</t>
  </si>
  <si>
    <t>A channel exists but response is inconsistent.</t>
  </si>
  <si>
    <t>Prompt reporting is required and triggers a defined investigation and escalation.</t>
  </si>
  <si>
    <t>Report timeliness and resolution are tracked and feed process improvement.</t>
  </si>
  <si>
    <t>RS.CO-02, DE.AE-02 (Partial, asserted)</t>
  </si>
  <si>
    <t>IR-6, PE-20 (Partial, asserted)</t>
  </si>
  <si>
    <t>A.6.8, A.5.24 (Partial, asserted)</t>
  </si>
  <si>
    <t>Lost and unreturned equipment reporting; illustrative: incident reporting channels, asset loss escalation procedures, help-desk or security ticketing. Category, not a product choice. Illustrative, not endorsements.</t>
  </si>
  <si>
    <t>Environmental &amp; Power Controls (EPC)</t>
  </si>
  <si>
    <t>EPC-01</t>
  </si>
  <si>
    <t>Environmental Monitoring Systems</t>
  </si>
  <si>
    <t>Deploys sensors that continuously detect temperature, humidity, smoke, water presence, and related environmental conditions in data centers and critical zones.</t>
  </si>
  <si>
    <t>The organization shall deploy and maintain environmental monitoring systems to detect temperature, humidity, smoke, water presence, and other environmental factors in data centers and critical infrastructure zones.</t>
  </si>
  <si>
    <t>Undetected environmental drift or an early leak, overheat, or smoke event escalates to equipment loss, data loss, or an outage before anyone notices.</t>
  </si>
  <si>
    <t>Install networked environmental sensors covering temperature, humidity, smoke, and water in every critical zone; feed readings to a monitoring platform with defined thresholds. See Environmental Alarm Notifications (EPC-13).</t>
  </si>
  <si>
    <t>No environmental sensing in critical zones.</t>
  </si>
  <si>
    <t>A few sensors placed informally, not centrally monitored.</t>
  </si>
  <si>
    <t>Sensors cover most zones but coverage and thresholds vary.</t>
  </si>
  <si>
    <t>Sensors cover all critical zones against defined thresholds with central monitoring.</t>
  </si>
  <si>
    <t>Coverage and threshold accuracy are reviewed, and gaps and false-alarm rates are tracked and improved.</t>
  </si>
  <si>
    <t>PR.IR-02, DE.CM (Strong, asserted)</t>
  </si>
  <si>
    <t>A.7.5, A.7.8 (Partial, asserted)</t>
  </si>
  <si>
    <t>Environmental monitoring platforms and sensors; illustrative: SNMP/Modbus-connected temperature and humidity sensors, open DCIM monitoring stacks, standards-based building sensor protocols. Category, not a product choice. Illustrative, not endorsements.</t>
  </si>
  <si>
    <t>EPC-02</t>
  </si>
  <si>
    <t>HVAC System Security &amp; Redundancy</t>
  </si>
  <si>
    <t>Provides secure, redundant HVAC capacity so facilities housing sensitive equipment hold appropriate conditions even when a unit fails.</t>
  </si>
  <si>
    <t>The organization shall implement secure, redundant HVAC systems to maintain appropriate environmental conditions for facilities housing sensitive equipment, ensuring continuity in the event of system failure.</t>
  </si>
  <si>
    <t>A single HVAC failure with no backup lets a room heat past equipment tolerances within minutes, forcing emergency shutdown or causing hardware damage.</t>
  </si>
  <si>
    <t>Size cooling with N+1 or better redundancy, restrict physical and control access to HVAC systems, and monitor unit health. See HVAC control tamper detection (EPC-21).</t>
  </si>
  <si>
    <t>Single HVAC path with no redundancy or access control.</t>
  </si>
  <si>
    <t>Some redundancy exists but is untested and access is loose.</t>
  </si>
  <si>
    <t>Redundant cooling in place for most critical rooms, inconsistently secured.</t>
  </si>
  <si>
    <t>Redundant, access-restricted HVAC maintains conditions through single-unit failure in all critical rooms.</t>
  </si>
  <si>
    <t>Redundancy is failover-tested and capacity margins are reviewed against load growth.</t>
  </si>
  <si>
    <t>PR.IR-02, PR.IR-04 (Partial, asserted)</t>
  </si>
  <si>
    <t>PE-14, PE-3 (Partial, asserted)</t>
  </si>
  <si>
    <t>A.7.11, A.7.8 (Strong, asserted)</t>
  </si>
  <si>
    <t>Redundant HVAC and CRAC/CRAH systems with monitoring; illustrative: N+1 precision cooling units, building management systems on open protocols (e.g., BACnet), unit health telemetry. Category, not a product choice. Illustrative, not endorsements.</t>
  </si>
  <si>
    <t>EPC-03</t>
  </si>
  <si>
    <t>Fire Detection Systems</t>
  </si>
  <si>
    <t>Installs automatic fire detection that meets local fire codes and integrates with building management or alarm systems.</t>
  </si>
  <si>
    <t>The organization shall install automatic fire detection systems in accordance with local fire codes and industry best practices, with integration into building management or alarm systems.</t>
  </si>
  <si>
    <t>A fire that is not detected early spreads to racks and cabling, destroying equipment and data and endangering staff before suppression or evacuation begins.</t>
  </si>
  <si>
    <t>Install code-compliant smoke and heat detection (including very-early-warning aspirating detection where warranted) integrated with the building alarm and monitoring systems.</t>
  </si>
  <si>
    <t>No automatic fire detection in critical areas.</t>
  </si>
  <si>
    <t>Basic detectors present but not integrated or code-verified.</t>
  </si>
  <si>
    <t>Detection meets code in most areas with partial alarm integration.</t>
  </si>
  <si>
    <t>Code-compliant detection covers all critical areas and integrates with building and alarm systems.</t>
  </si>
  <si>
    <t>Detection coverage and response times are tested and reviewed against code and incident lessons.</t>
  </si>
  <si>
    <t>PR.IR-02 (Partial, asserted)</t>
  </si>
  <si>
    <t>PE-13, PE-13(1) (Strong, asserted)</t>
  </si>
  <si>
    <t>A.7.5 (Partial, asserted)</t>
  </si>
  <si>
    <t>Automatic fire detection systems; illustrative: code-compliant smoke and heat detectors, aspirating/very-early-warning smoke detection, building alarm integration. Category, not a product choice. Illustrative, not endorsements.</t>
  </si>
  <si>
    <t>EPC-04</t>
  </si>
  <si>
    <t>Fire Suppression Systems</t>
  </si>
  <si>
    <t>Equips critical areas with non-destructive fire suppression selected to protect electronics and comply with environmental regulation on suppressant agents.</t>
  </si>
  <si>
    <t>The organization shall equip critical areas with non-destructive fire suppression systems (e.g., inert-gas systems, low-global-warming-potential clean agents, or pre-action sprinklers), selected consistent with applicable environmental regulations such as the AIM Act HFC phasedown, that minimize risk to electrical systems and stored data.</t>
  </si>
  <si>
    <t>Water-based or inappropriate suppression in an equipment room destroys the hardware it was meant to save, or an out-of-compliance agent triggers regulatory and environmental liability.</t>
  </si>
  <si>
    <t>Select clean-agent, inert-gas, or pre-action suppression suited to electrical spaces and compliant with agent phasedown rules such as the AIM Act HFC restrictions; interlock with detection.</t>
  </si>
  <si>
    <t>No dedicated suppression, or water sprinklers over live equipment.</t>
  </si>
  <si>
    <t>Some suppression installed without regard to agent suitability or regulation.</t>
  </si>
  <si>
    <t>Non-destructive suppression in most critical areas, agent-compliance not verified.</t>
  </si>
  <si>
    <t>Regulation-compliant clean-agent or pre-action suppression protects all critical areas and interlocks with detection.</t>
  </si>
  <si>
    <t>Agent compliance, discharge readiness, and suppression coverage are reviewed on a cadence.</t>
  </si>
  <si>
    <t>PE-13, PE-13(2) (Strong, asserted)</t>
  </si>
  <si>
    <t>Clean-agent and pre-action fire suppression systems; illustrative: inert-gas systems, low-GWP clean-agent systems, pre-action sprinkler systems with detection interlock. Category, not a product choice. Illustrative, not endorsements.</t>
  </si>
  <si>
    <t>EPC-05</t>
  </si>
  <si>
    <t>Emergency Power Off (EPO) Controls</t>
  </si>
  <si>
    <t>Provides clearly labeled, access-restricted Emergency Power Off controls to safely cut power to equipment or circuits during an emergency.</t>
  </si>
  <si>
    <t>The organization shall provide Emergency Power Off (EPO) controls in critical areas to safely shut down equipment or power circuits during emergencies, ensuring the controls are clearly labeled and restricted.</t>
  </si>
  <si>
    <t>Without an accessible EPO, staff cannot safely de-energize equipment during a fire or flood; with an unrestricted one, an accidental or malicious press causes a needless outage.</t>
  </si>
  <si>
    <t>Install labeled EPO controls at code-required locations, protect them against accidental activation, and restrict who can operate them.</t>
  </si>
  <si>
    <t>No emergency power-off capability.</t>
  </si>
  <si>
    <t>Shutoff exists but is unlabeled, unprotected, or unknown to staff.</t>
  </si>
  <si>
    <t>EPO controls present in most areas with inconsistent labeling and protection.</t>
  </si>
  <si>
    <t>Labeled, guarded, access-restricted EPO controls serve all critical areas and staff are trained on them.</t>
  </si>
  <si>
    <t>EPO placement, guarding, and staff readiness are periodically reviewed and tested.</t>
  </si>
  <si>
    <t>PR.IR-02 (Weak, asserted)</t>
  </si>
  <si>
    <t>PE-10 (Strong, asserted)</t>
  </si>
  <si>
    <t>A.7.11, A.7.5 (Weak, asserted)</t>
  </si>
  <si>
    <t>Emergency Power Off systems; illustrative: guarded EPO push-buttons, molded protective covers, labeling per electrical code. Category, not a product choice. Illustrative, not endorsements.</t>
  </si>
  <si>
    <t>EPC-06</t>
  </si>
  <si>
    <t>Uninterruptible Power Supply (UPS)</t>
  </si>
  <si>
    <t>Provides UPS backup power that carries critical systems through a primary power loss and supports orderly shutdown.</t>
  </si>
  <si>
    <t>The organization shall implement UPS systems to provide immediate backup power to critical systems in the event of primary power failure and support graceful system shutdown.</t>
  </si>
  <si>
    <t>A brief power interruption without UPS drops critical systems instantly, corrupting data and disks and preventing any graceful shutdown.</t>
  </si>
  <si>
    <t>Size UPS capacity to critical load with adequate runtime, integrate shutdown signaling for graceful power-down, and monitor battery health. See Backup Power Generation (EPC-07).</t>
  </si>
  <si>
    <t>No UPS protection on critical systems.</t>
  </si>
  <si>
    <t>UPS present on some equipment without runtime or health tracking.</t>
  </si>
  <si>
    <t>UPS covers most critical load, runtime and integration inconsistent.</t>
  </si>
  <si>
    <t>UPS covers all critical load with defined runtime and graceful-shutdown integration.</t>
  </si>
  <si>
    <t>Battery health, runtime margin, and load are monitored and reviewed for degradation.</t>
  </si>
  <si>
    <t>PE-11 (Strong, asserted)</t>
  </si>
  <si>
    <t>A.7.11 (Strong, asserted)</t>
  </si>
  <si>
    <t>Uninterruptible power supply systems; illustrative: double-conversion UPS units, network shutdown agents over standard protocols, battery-monitoring telemetry. Category, not a product choice. Illustrative, not endorsements.</t>
  </si>
  <si>
    <t>EPC-07</t>
  </si>
  <si>
    <t>Backup Power Generation</t>
  </si>
  <si>
    <t>Maintains standby generators or alternate power able to sustain operations for a duration set by recovery objectives.</t>
  </si>
  <si>
    <t>The organization shall maintain standby generators or alternate power sources capable of sustaining operations for a defined duration, based on the organization’s Recovery Time Objectives (RTO).</t>
  </si>
  <si>
    <t>An extended utility outage that outlasts UPS runtime, with no generator, forces a full shutdown and breaches the organization's Recovery Time Objectives.</t>
  </si>
  <si>
    <t>Provision standby generation or alternate power sized to RTO-driven runtime, secure fuel supply, and integrate automatic transfer from UPS. See Business Continuity where RTOs are defined.</t>
  </si>
  <si>
    <t>No backup generation beyond UPS.</t>
  </si>
  <si>
    <t>Generator present but sizing and fuel duration are unverified.</t>
  </si>
  <si>
    <t>Generation covers critical load but runtime is not tied to RTO.</t>
  </si>
  <si>
    <t>Standby generation sized to RTO-driven duration with secured fuel and automatic transfer.</t>
  </si>
  <si>
    <t>Runtime, fuel logistics, and transfer reliability are tested and reviewed against RTOs.</t>
  </si>
  <si>
    <t>PR.IR-04, RC.RP (Partial, asserted)</t>
  </si>
  <si>
    <t>PE-11, PE-11(1) (Strong, asserted)</t>
  </si>
  <si>
    <t>Standby power generation; illustrative: diesel or natural-gas standby generators, automatic transfer switches, fuel-monitoring instrumentation. Category, not a product choice. Illustrative, not endorsements.</t>
  </si>
  <si>
    <t>EPC-08</t>
  </si>
  <si>
    <t>Scheduled Testing of Power Systems</t>
  </si>
  <si>
    <t>Runs scheduled tests and maintenance of UPS units, generators, and related power systems to confirm readiness and catch degradation.</t>
  </si>
  <si>
    <t>The organization shall conduct scheduled tests and maintenance of UPS units, generators, and related systems to validate readiness and detect degradation or failure.</t>
  </si>
  <si>
    <t>Untested backup power fails at the moment it is needed; a dead UPS battery or a generator that will not start turns a survivable outage into a full loss.</t>
  </si>
  <si>
    <t>Schedule periodic load tests, transfer tests, and preventive maintenance for UPS and generators; record results and remediate findings.</t>
  </si>
  <si>
    <t>Power systems are never tested after installation.</t>
  </si>
  <si>
    <t>Occasional testing with no schedule or records.</t>
  </si>
  <si>
    <t>Testing occurs for most systems but cadence and follow-up vary.</t>
  </si>
  <si>
    <t>Scheduled load, transfer, and maintenance tests run on defined cadence with recorded results.</t>
  </si>
  <si>
    <t>Test outcomes trend battery and generator health and drive proactive replacement.</t>
  </si>
  <si>
    <t>PR.IR-04, ID.IM-02 (Partial, asserted)</t>
  </si>
  <si>
    <t>PE-11, MA-6, CP-4 (Partial, asserted)</t>
  </si>
  <si>
    <t>A.7.11, A.7.13 (Partial, asserted)</t>
  </si>
  <si>
    <t>Power-system test and maintenance programs; illustrative: scheduled UPS load-bank tests, generator run/transfer tests, CMMS maintenance tracking. Category, not a product choice. Illustrative, not endorsements.</t>
  </si>
  <si>
    <t>EPC-09</t>
  </si>
  <si>
    <t>Water Detection &amp; Leakage Alarms</t>
  </si>
  <si>
    <t>Deploys water and leak detection in flood- and intrusion-prone areas, including under raised floors and near plumbing.</t>
  </si>
  <si>
    <t>The organization shall deploy water detection systems (e.g., leak sensors) in areas at risk of flooding or water intrusion, including beneath raised floors and near plumbing infrastructure.</t>
  </si>
  <si>
    <t>An undetected leak under a raised floor or near a chilled-water line pools against power and equipment, causing shorts, corrosion, and outages before it is visible.</t>
  </si>
  <si>
    <t>Install spot and rope leak sensors beneath raised floors and along plumbing runs, wired to alerting; place them at the lowest points where water collects.</t>
  </si>
  <si>
    <t>No water or leak detection.</t>
  </si>
  <si>
    <t>A few leak sensors placed reactively after a prior incident.</t>
  </si>
  <si>
    <t>Leak detection in most at-risk areas with inconsistent alerting.</t>
  </si>
  <si>
    <t>Spot and rope leak sensors cover all at-risk areas and drive alerts.</t>
  </si>
  <si>
    <t>Sensor placement and alert response are reviewed after events and as layouts change.</t>
  </si>
  <si>
    <t>PR.IR-02, DE.CM (Partial, asserted)</t>
  </si>
  <si>
    <t>PE-15, PE-15(1) (Strong, asserted)</t>
  </si>
  <si>
    <t>Water and leak detection systems; illustrative: spot leak sensors, rope/cable leak-detection loops, integration to environmental alerting. Category, not a product choice. Illustrative, not endorsements.</t>
  </si>
  <si>
    <t>EPC-10</t>
  </si>
  <si>
    <t>Cable and Wiring Management</t>
  </si>
  <si>
    <t>Organizes, elevates where needed, and protects cabling and electrical wiring from water, heat, and physical stress.</t>
  </si>
  <si>
    <t>The organization shall ensure that cabling and electrical wiring is organized, elevated when necessary, and protected from environmental threats such as water exposure, heat, or physical stress.</t>
  </si>
  <si>
    <t>Disorganized or unprotected cabling obstructs airflow, is damaged by water or foot traffic, and turns a routine change into an accidental outage.</t>
  </si>
  <si>
    <t>Route cabling in trays and pathways, separate power and data runs, elevate cable off floors at flood risk, and label and dress runs for airflow and serviceability.</t>
  </si>
  <si>
    <t>Cabling is unmanaged, unlabeled, and exposed.</t>
  </si>
  <si>
    <t>Some tidying done ad hoc without standards.</t>
  </si>
  <si>
    <t>Cable management applied in most rooms with uneven protection.</t>
  </si>
  <si>
    <t>Cabling is organized in protected pathways, elevated where needed, and labeled to standard.</t>
  </si>
  <si>
    <t>Cable management is audited and corrected as part of change and facility reviews.</t>
  </si>
  <si>
    <t>PE-9, PE-4 (Partial, asserted)</t>
  </si>
  <si>
    <t>A.7.12 (Strong, asserted)</t>
  </si>
  <si>
    <t>Structured cabling and cable management; illustrative: overhead and under-floor cable trays, power/data separation practices, labeling to structured-cabling standards. Category, not a product choice. Illustrative, not endorsements.</t>
  </si>
  <si>
    <t>EPC-11</t>
  </si>
  <si>
    <t>Raised Floor Environmental Design</t>
  </si>
  <si>
    <t>Uses raised flooring in data centers and network rooms to support air circulation, guard against water damage, and aid cable management where feasible.</t>
  </si>
  <si>
    <t>The organization shall use raised flooring in data centers and network rooms to support air circulation, prevent water damage, and facilitate cable management where feasible.</t>
  </si>
  <si>
    <t>Without a raised-floor or equivalent design, cooling airflow is poor, floor-level water reaches equipment directly, and cabling clutters the space.</t>
  </si>
  <si>
    <t>Where feasible, install raised access flooring to route cool air and cabling and to lift equipment above floor-level water; otherwise apply equivalent overhead cooling and containment designs.</t>
  </si>
  <si>
    <t>No raised floor or equivalent environmental floor design.</t>
  </si>
  <si>
    <t>Raised floor present but not used for airflow or protection intentionally.</t>
  </si>
  <si>
    <t>Raised-floor design used in main rooms with partial airflow planning.</t>
  </si>
  <si>
    <t>Raised flooring (or equivalent design) supports airflow, water protection, and cabling across critical rooms.</t>
  </si>
  <si>
    <t>Floor plenum airflow and water clearance are reviewed as load and layout change.</t>
  </si>
  <si>
    <t>PE-15, PE-18 (Weak, asserted)</t>
  </si>
  <si>
    <t>A.7.8, A.7.5 (Weak, asserted)</t>
  </si>
  <si>
    <t>Raised-floor and data-center floor systems; illustrative: raised access flooring with perforated tiles, under-floor plenum design, equivalent overhead-plenum layouts. Category, not a product choice. Illustrative, not endorsements.</t>
  </si>
  <si>
    <t>EPC-12</t>
  </si>
  <si>
    <t>Airflow Optimization &amp; Containment</t>
  </si>
  <si>
    <t>Applies airflow management such as hot/cold aisle containment or directional airflow to improve cooling efficiency and prevent overheating.</t>
  </si>
  <si>
    <t>The organization shall implement airflow management strategies such as hot/cold aisle containment or directional airflow to maximize cooling efficiency and prevent equipment overheating.</t>
  </si>
  <si>
    <t>Mixed hot and cold air creates hotspots that overheat equipment and waste cooling capacity, shortening hardware life and risking thermal shutdowns.</t>
  </si>
  <si>
    <t>Arrange racks in hot and cold aisles, install aisle containment or blanking panels, and direct airflow so cooled air reaches intakes and exhaust is captured.</t>
  </si>
  <si>
    <t>No airflow planning; racks and exhaust mix freely.</t>
  </si>
  <si>
    <t>Some blanking panels or aisle awareness applied inconsistently.</t>
  </si>
  <si>
    <t>Hot/cold aisle arrangement in main rooms without full containment.</t>
  </si>
  <si>
    <t>Containment or directional airflow is standard, with blanking panels and sealed gaps.</t>
  </si>
  <si>
    <t>Thermal performance is measured and containment tuned against hotspots and efficiency targets.</t>
  </si>
  <si>
    <t>PE-14 (Partial, asserted)</t>
  </si>
  <si>
    <t>Airflow containment and management; illustrative: hot/cold aisle containment, rack blanking panels, brush grommets and directional-airflow design. Category, not a product choice. Illustrative, not endorsements.</t>
  </si>
  <si>
    <t>EPC-13</t>
  </si>
  <si>
    <t>Environmental Alarm Notifications</t>
  </si>
  <si>
    <t>Configures environmental monitoring to raise automated alerts to designated personnel when thresholds such as temperature or humidity are violated.</t>
  </si>
  <si>
    <t>The organization shall configure environmental monitoring systems to trigger automated alerts for threshold violations (e.g., temperature or humidity spikes), sending notifications to designated personnel.</t>
  </si>
  <si>
    <t>Sensors that record but do not alert leave a threshold breach unseen until damage is done; the data existed, but no one was told in time.</t>
  </si>
  <si>
    <t>Define thresholds and escalation paths, route automated alerts to on-call personnel through reliable channels, and confirm receipt and acknowledgment.</t>
  </si>
  <si>
    <t>Environmental data is not alerted on.</t>
  </si>
  <si>
    <t>Alerts go to individuals informally with no escalation.</t>
  </si>
  <si>
    <t>Alerting exists for most thresholds without consistent routing.</t>
  </si>
  <si>
    <t>Automated alerts on defined thresholds reach designated on-call staff with escalation.</t>
  </si>
  <si>
    <t>Alert delivery, acknowledgment, and false-positive rates are tracked and tuned.</t>
  </si>
  <si>
    <t>DE.CM, DE.AE (Partial, asserted)</t>
  </si>
  <si>
    <t>PE-14, PE-13(1), PE-15(1) (Partial, asserted)</t>
  </si>
  <si>
    <t>A.7.4, A.7.5 (Weak, asserted)</t>
  </si>
  <si>
    <t>Environmental alerting and notification; illustrative: threshold-based monitoring alerts, on-call escalation and paging integrations, multi-channel notification. Category, not a product choice. Illustrative, not endorsements.</t>
  </si>
  <si>
    <t>EPC-14</t>
  </si>
  <si>
    <t>Fire Extinguisher Placement &amp; Inspection</t>
  </si>
  <si>
    <t>Places, inspects, and rates portable fire extinguishers throughout the facility for the fire classes most likely to occur.</t>
  </si>
  <si>
    <t>The organization shall ensure fire extinguishers are appropriately placed throughout the facility, inspected regularly, and suited for the fire classes most likely to occur (e.g., Class C for electrical).</t>
  </si>
  <si>
    <t>A missing, expired, or wrong-class extinguisher (water on an energized electrical fire) leaves staff unable to control a small fire or makes it worse.</t>
  </si>
  <si>
    <t>Position class-appropriate extinguishers (such as Class C for electrical) at code intervals, inspect and service them on schedule, and train staff on use.</t>
  </si>
  <si>
    <t>Extinguishers absent, expired, or wrong class for the hazard.</t>
  </si>
  <si>
    <t>Extinguishers present but not inspected or class-matched.</t>
  </si>
  <si>
    <t>Placement and inspection cover most areas inconsistently.</t>
  </si>
  <si>
    <t>Class-appropriate extinguishers are placed to code and inspected on schedule.</t>
  </si>
  <si>
    <t>Inspection records and placement are audited and corrected against code and layout changes.</t>
  </si>
  <si>
    <t>PE-13 (Partial, asserted)</t>
  </si>
  <si>
    <t>A.7.5 (Weak, asserted)</t>
  </si>
  <si>
    <t>Portable fire extinguishers and inspection programs; illustrative: Class C rated extinguishers for electrical fires, scheduled inspection tagging, extinguisher placement per fire code. Category, not a product choice. Illustrative, not endorsements.</t>
  </si>
  <si>
    <t>EPC-15</t>
  </si>
  <si>
    <t>Physical Separation of Environmental Systems</t>
  </si>
  <si>
    <t>Houses HVAC, electrical, and power distribution systems in physically protected areas to reduce tampering, accidents, and collateral damage.</t>
  </si>
  <si>
    <t>The organization shall house HVAC, electrical, and power distribution systems in physically protected areas to reduce the risk of tampering, accidents, or collateral damage during facility incidents.</t>
  </si>
  <si>
    <t>Environmental and power infrastructure left in shared or accessible space is exposed to accidental damage, tampering, and destruction spreading from an adjacent incident.</t>
  </si>
  <si>
    <t>Locate HVAC, electrical, and power distribution in dedicated, access-controlled rooms separated from general areas and hazards. See Physical Access Control and EPC-21 tamper detection.</t>
  </si>
  <si>
    <t>Environmental and power systems sit in open or shared space.</t>
  </si>
  <si>
    <t>Some separation exists without deliberate access control.</t>
  </si>
  <si>
    <t>Most systems are in protected areas with uneven access restriction.</t>
  </si>
  <si>
    <t>HVAC, electrical, and power systems are in dedicated, access-controlled, hazard-separated rooms.</t>
  </si>
  <si>
    <t>Siting and separation are reviewed against access logs and incident and facility changes.</t>
  </si>
  <si>
    <t>PR.IR-02, PR.AA-06 (Partial, asserted)</t>
  </si>
  <si>
    <t>PE-18, PE-3, PE-4 (Partial, asserted)</t>
  </si>
  <si>
    <t>A.7.8, A.7.5 (Partial, asserted)</t>
  </si>
  <si>
    <t>Physically segregated plant and electrical rooms; illustrative: dedicated mechanical/electrical rooms, access-controlled doors, physical separation from occupied space. Category, not a product choice. Illustrative, not endorsements.</t>
  </si>
  <si>
    <t>EPC-16</t>
  </si>
  <si>
    <t>Humidity Control and Alerting</t>
  </si>
  <si>
    <t>Monitors humidity in equipment zones and alerts on deviations that risk electrostatic discharge or condensation.</t>
  </si>
  <si>
    <t>The organization shall actively monitor humidity levels in equipment zones and trigger alerts when deviations occur that could lead to electrostatic discharge or condensation risks.</t>
  </si>
  <si>
    <t>Humidity too low invites static discharge that damages components; too high causes condensation and corrosion, and either drifts silently without dedicated monitoring.</t>
  </si>
  <si>
    <t>Set humidity range limits for equipment zones, monitor continuously, and alert on excursions; couple with humidification or dehumidification where climate requires.</t>
  </si>
  <si>
    <t>Humidity is not monitored.</t>
  </si>
  <si>
    <t>Humidity checked occasionally or only via HVAC defaults.</t>
  </si>
  <si>
    <t>Humidity monitored in main zones without consistent alerting.</t>
  </si>
  <si>
    <t>Humidity is continuously monitored against defined ranges with alerting in equipment zones.</t>
  </si>
  <si>
    <t>Humidity trends and excursion causes are reviewed and control is tuned.</t>
  </si>
  <si>
    <t>PE-14 (Strong, asserted)</t>
  </si>
  <si>
    <t>Humidity monitoring and control; illustrative: humidity sensors with alerting thresholds, humidification/dehumidification tied to CRAC units, DCIM trending. Category, not a product choice. Illustrative, not endorsements.</t>
  </si>
  <si>
    <t>EPC-17</t>
  </si>
  <si>
    <t>Environmental Incident Response Procedures</t>
  </si>
  <si>
    <t>Maintains procedures for responding to environmental emergencies such as overheating, flooding, and power loss, covering notification, evacuation, shutdown, and recovery.</t>
  </si>
  <si>
    <t>The organization shall develop and maintain procedures for responding to environmental emergencies (e.g., overheating, flooding, power loss), including notification, evacuation, system shutdown, and recovery processes.</t>
  </si>
  <si>
    <t>Without rehearsed procedures, an environmental emergency becomes improvised chaos: slow notification, unsafe shutdown, and disorderly recovery that deepens the loss.</t>
  </si>
  <si>
    <t>Document response steps for each environmental scenario, assign roles, define notification and evacuation and shutdown and recovery actions, and exercise them. See Incident Response.</t>
  </si>
  <si>
    <t>No environmental emergency procedures.</t>
  </si>
  <si>
    <t>Informal knowledge held by a few staff, not written.</t>
  </si>
  <si>
    <t>Procedures exist for some scenarios and are not exercised.</t>
  </si>
  <si>
    <t>Documented procedures cover key scenarios with roles, notification, shutdown, and recovery.</t>
  </si>
  <si>
    <t>Procedures are exercised, and drills and real events drive updates.</t>
  </si>
  <si>
    <t>RS.MA, RC.RP, PR.IR (Partial, asserted)</t>
  </si>
  <si>
    <t>CP-2, IR-4, PE-13 (Partial, asserted)</t>
  </si>
  <si>
    <t>A.5.24, A.5.26, A.7.5 (Partial, asserted)</t>
  </si>
  <si>
    <t>Environmental emergency response procedures; illustrative: documented runbooks per scenario, evacuation and shutdown checklists, tabletop and live drills. Category, not a product choice. Illustrative, not endorsements.</t>
  </si>
  <si>
    <t>EPC-18</t>
  </si>
  <si>
    <t>Ventilation for Hazardous Emission Prevention</t>
  </si>
  <si>
    <t>Ensures ventilation prevents buildup of hazardous gases or vapors from equipment, power systems, or battery backups.</t>
  </si>
  <si>
    <t>The organization shall ensure proper ventilation is in place to prevent accumulation of hazardous gases or vapors resulting from equipment operations, power systems, or battery backups.</t>
  </si>
  <si>
    <t>Battery rooms and equipment spaces can accumulate hydrogen or other hazardous gases; without ventilation this creates explosion, corrosion, and health hazards.</t>
  </si>
  <si>
    <t>Provide code-compliant ventilation and, where warranted, gas detection for battery and equipment rooms sized to expected emission rates; interlock exhaust with detection.</t>
  </si>
  <si>
    <t>No dedicated ventilation for gas or vapor buildup.</t>
  </si>
  <si>
    <t>General ventilation present but not sized for emission hazards.</t>
  </si>
  <si>
    <t>Ventilation addresses main hazard areas without verification.</t>
  </si>
  <si>
    <t>Code-compliant ventilation, with gas detection where warranted, serves battery and equipment rooms.</t>
  </si>
  <si>
    <t>Ventilation adequacy and detection are tested and reviewed against emission sources.</t>
  </si>
  <si>
    <t>PE-14, PE-13 (Weak, asserted)</t>
  </si>
  <si>
    <t>Hazardous-emission ventilation and gas detection; illustrative: battery-room exhaust ventilation, hydrogen gas detectors, code-compliant air-exchange design. Category, not a product choice. Illustrative, not endorsements.</t>
  </si>
  <si>
    <t>EPC-19</t>
  </si>
  <si>
    <t>Surge Protection Measures</t>
  </si>
  <si>
    <t>Installs surge protection at critical power junctions and for high-value equipment to defend against voltage spikes and surges.</t>
  </si>
  <si>
    <t>The organization shall implement surge protection devices at critical power junctions and for high-value equipment to defend against voltage spikes and power surges.</t>
  </si>
  <si>
    <t>A voltage transient from a utility event, lightning, or switching can damage or shorten the life of unprotected equipment across a facility in an instant.</t>
  </si>
  <si>
    <t>Fit surge protective devices at service entrance and distribution points and at sensitive equipment, coordinated with grounding and bonding.</t>
  </si>
  <si>
    <t>No surge protection beyond equipment defaults.</t>
  </si>
  <si>
    <t>Point-of-use protectors added ad hoc.</t>
  </si>
  <si>
    <t>Surge protection at some junctions without coordinated design.</t>
  </si>
  <si>
    <t>Coordinated surge protective devices cover service entrance, distribution, and sensitive loads.</t>
  </si>
  <si>
    <t>Surge device status and post-event integrity are checked and devices replaced as rated.</t>
  </si>
  <si>
    <t>PR.IR-02, PR.IR-04 (Weak, asserted)</t>
  </si>
  <si>
    <t>PE-9, PE-11 (Partial, asserted)</t>
  </si>
  <si>
    <t>A.7.11 (Partial, asserted)</t>
  </si>
  <si>
    <t>Surge protection devices; illustrative: service-entrance and panel SPDs, rack-level surge protection, coordinated grounding and bonding. Category, not a product choice. Illustrative, not endorsements.</t>
  </si>
  <si>
    <t>EPC-20</t>
  </si>
  <si>
    <t>Monitoring Equipment Calibration</t>
  </si>
  <si>
    <t>Regularly calibrates environmental sensors and monitoring equipment so threshold detection stays accurate.</t>
  </si>
  <si>
    <t>The organization shall regularly calibrate environmental sensors and monitoring equipment to ensure accuracy in detecting threshold violations and environmental hazards.</t>
  </si>
  <si>
    <t>A drifted sensor reports normal conditions while a room overheats or dampens, so alerts never fire and monitoring gives false confidence.</t>
  </si>
  <si>
    <t>Calibrate or verify sensors on a defined cadence against reference standards, record results, and replace units that drift out of tolerance.</t>
  </si>
  <si>
    <t>Sensors are never calibrated after installation.</t>
  </si>
  <si>
    <t>Calibration done occasionally without records or standards.</t>
  </si>
  <si>
    <t>Most sensors calibrated on an uneven schedule.</t>
  </si>
  <si>
    <t>Sensors are calibrated on a defined cadence against reference standards with records.</t>
  </si>
  <si>
    <t>Drift trends are analyzed and calibration intervals adjusted for accuracy.</t>
  </si>
  <si>
    <t>PR.IR-02, ID.IM-02 (Weak, asserted)</t>
  </si>
  <si>
    <t>PE-14, MA-2 (Weak, asserted)</t>
  </si>
  <si>
    <t>A.7.13 (Weak, asserted)</t>
  </si>
  <si>
    <t>Sensor calibration and verification; illustrative: reference-traceable calibration procedures, calibration logging, scheduled sensor verification and replacement. Category, not a product choice. Illustrative, not endorsements.</t>
  </si>
  <si>
    <t>EPC-21</t>
  </si>
  <si>
    <t>Tamper Detection for Power &amp; HVAC Panels</t>
  </si>
  <si>
    <t>Applies tamper-evident controls and periodic inspection to HVAC control units, electrical panels, and circuit boxes in secured areas.</t>
  </si>
  <si>
    <t>The organization shall implement tamper-evident controls and periodic inspections for HVAC control units, electrical panels, and circuit boxes within secured facility areas.</t>
  </si>
  <si>
    <t>An undetected tamper on an electrical panel or HVAC controller can sabotage cooling or power, or hide a malicious device, and pass unnoticed without tamper evidence and inspection.</t>
  </si>
  <si>
    <t>Fit tamper-evident seals or sensors on panels and control units, restrict access, and inspect for tampering on a schedule. See Physical Access Control.</t>
  </si>
  <si>
    <t>No tamper detection or inspection of panels and controls.</t>
  </si>
  <si>
    <t>Panels locked but tampering is not checked for.</t>
  </si>
  <si>
    <t>Tamper-evident measures on some units with irregular inspection.</t>
  </si>
  <si>
    <t>Tamper-evident seals or sensors and scheduled inspections cover panels and control units.</t>
  </si>
  <si>
    <t>Tamper findings and inspection coverage are tracked and drive corrective action.</t>
  </si>
  <si>
    <t>DE.CM, PR.AA-06, PR.IR-02 (Partial, asserted)</t>
  </si>
  <si>
    <t>PE-3, PE-6, PE-9 (Partial, asserted)</t>
  </si>
  <si>
    <t>Tamper-evident controls and inspection; illustrative: tamper-evident seals, panel intrusion/contact sensors, scheduled physical inspection logs. Category, not a product choice. Illustrative, not endorsements.</t>
  </si>
  <si>
    <t>EPC-22</t>
  </si>
  <si>
    <t>Remote Monitoring of Environmental Systems</t>
  </si>
  <si>
    <t>Enables remote monitoring of environmental and power systems for offsite observation, alerting, and response where appropriate.</t>
  </si>
  <si>
    <t>The organization shall enable remote monitoring capabilities for environmental and power systems to allow offsite observation, alerting, and response actions where appropriate.</t>
  </si>
  <si>
    <t>Environmental and power faults at unstaffed or lights-out sites go unseen until an outage, unless conditions can be monitored and acted on remotely.</t>
  </si>
  <si>
    <t>Expose sensor and power telemetry through a secured remote monitoring platform with alerting and, where appropriate, remote control; protect the remote access path. See Network Security.</t>
  </si>
  <si>
    <t>No remote visibility into environmental or power systems.</t>
  </si>
  <si>
    <t>Some remote access exists ad hoc and insecurely.</t>
  </si>
  <si>
    <t>Remote monitoring covers main systems with uneven security and alerting.</t>
  </si>
  <si>
    <t>Secured remote monitoring covers environmental and power systems with alerting for all critical sites.</t>
  </si>
  <si>
    <t>Remote monitoring coverage, access security, and response times are reviewed and improved.</t>
  </si>
  <si>
    <t>DE.CM, PR.IR-02 (Partial, asserted)</t>
  </si>
  <si>
    <t>PE-6, PE-14, SI-4 (Partial, asserted)</t>
  </si>
  <si>
    <t>A.7.4, A.8.16 (Partial, asserted)</t>
  </si>
  <si>
    <t>Remote environmental and power monitoring; illustrative: DCIM platforms with remote dashboards, out-of-band monitoring gateways over secured connections, remote alerting integrations. Category, not a product choice. Illustrative, not endorsements.</t>
  </si>
  <si>
    <t>Device Disposal &amp; Destruction Procedures (DDD)</t>
  </si>
  <si>
    <t>DDD-01</t>
  </si>
  <si>
    <t>Disposal Policy Definition</t>
  </si>
  <si>
    <t>Establishes a formal, documented policy governing the disposal and destruction of all IT assets and any media or equipment that may retain data.</t>
  </si>
  <si>
    <t>The organization shall develop, document, and maintain a formal policy for the disposal and destruction of all IT assets, including media, storage devices, and equipment with potential data retention.</t>
  </si>
  <si>
    <t>Without a written disposal policy, sanitization is done by habit or not at all, and retired drives, tapes, and equipment leave the organization still holding recoverable data.</t>
  </si>
  <si>
    <t>Write a disposal and destruction policy that names in-scope asset and media types, required sanitization methods, roles, and evidence to retain; approve it and review it on a set cadence.</t>
  </si>
  <si>
    <t>No disposal or destruction policy exists.</t>
  </si>
  <si>
    <t>Disposal is handled by informal habit with no written rules.</t>
  </si>
  <si>
    <t>A basic policy exists but is incomplete or unevenly applied across asset types.</t>
  </si>
  <si>
    <t>A documented disposal policy covers all IT asset and media types with defined methods and roles.</t>
  </si>
  <si>
    <t>The policy is reviewed on a cadence and updated from audit findings and standards changes.</t>
  </si>
  <si>
    <t>GV.PO-01, ID.AM-08 (Partial, asserted)</t>
  </si>
  <si>
    <t>MP-1, MP-6 (Strong, asserted)</t>
  </si>
  <si>
    <t>A.5.1, A.7.14, A.7.10 (Partial, asserted)</t>
  </si>
  <si>
    <t>CIS 3.1, CIS 3.5 (Partial, asserted)</t>
  </si>
  <si>
    <t>Policy and governance document management; illustrative: NIST SP 800-88 as the reference standard, policy templates, GRC platforms. Category, not a product choice. Illustrative, not endorsements.</t>
  </si>
  <si>
    <t>DDD-02</t>
  </si>
  <si>
    <t>Data Sanitization Procedures</t>
  </si>
  <si>
    <t>Requires data on devices to be sanitized before disposal or repurposing using methods consistent with NIST SP 800-88 or an equivalent standard.</t>
  </si>
  <si>
    <t>The organization shall implement data sanitization procedures prior to disposal or repurposing of devices, using methods consistent with NIST SP 800-88 or equivalent standards.</t>
  </si>
  <si>
    <t>Devices sent to disposal or reuse without sanitization carry recoverable data, exposing regulated and sensitive information to whoever next holds the hardware.</t>
  </si>
  <si>
    <t>Adopt NIST SP 800-88 clear, purge, or destroy methods matched to the disposal decision, run sanitization as a required step before any device leaves service, and record the outcome.</t>
  </si>
  <si>
    <t>Devices are disposed of or reused without sanitization.</t>
  </si>
  <si>
    <t>Sanitization happens occasionally with no defined method.</t>
  </si>
  <si>
    <t>Sanitization is done for some devices but methods vary and are not verified.</t>
  </si>
  <si>
    <t>NIST SP 800-88 aligned sanitization is a required, documented step before disposal or reuse.</t>
  </si>
  <si>
    <t>Sanitization coverage and verification results are measured and improved on a cadence.</t>
  </si>
  <si>
    <t>ID.AM-08, PR.DS-01 (Strong, asserted)</t>
  </si>
  <si>
    <t>MP-6 (Strong, asserted)</t>
  </si>
  <si>
    <t>A.7.10, A.7.14, A.8.10 (Strong, asserted)</t>
  </si>
  <si>
    <t>Media sanitization software following NIST SP 800-88; illustrative: nwipe, ATA and NVMe secure-erase (hdparm, nvme-cli), blkdiscard. Category, not a product choice. Illustrative, not endorsements.</t>
  </si>
  <si>
    <t>DDD-03</t>
  </si>
  <si>
    <t>Media Type-Specific Sanitization Techniques</t>
  </si>
  <si>
    <t>Selects and applies sanitization techniques appropriate to each media type, such as degaussing magnetic tape, cryptographic erasure for SSDs, and physical destruction for optical media.</t>
  </si>
  <si>
    <t>The organization shall define and apply sanitization techniques appropriate to the media type (e.g., degaussing for magnetic tapes, cryptographic erasure for SSDs, physical destruction for optical media).</t>
  </si>
  <si>
    <t>A single erase method does not work across media; overwriting an SSD or degaussing an optical disc leaves data recoverable because the technique does not match the storage physics.</t>
  </si>
  <si>
    <t>Map each media type to a validated technique per NIST SP 800-88 media guidance, document the mapping, and enforce it in the disposal workflow.</t>
  </si>
  <si>
    <t>One method is applied to all media regardless of type.</t>
  </si>
  <si>
    <t>Technique choice is ad hoc and left to the individual.</t>
  </si>
  <si>
    <t>Some media-specific techniques are used but the mapping is inconsistent.</t>
  </si>
  <si>
    <t>A documented media-to-technique mapping is applied for every media type.</t>
  </si>
  <si>
    <t>The mapping is reviewed against new media and standards guidance and refined on a cadence.</t>
  </si>
  <si>
    <t>A.7.10, A.7.14 (Partial, asserted)</t>
  </si>
  <si>
    <t>CIS 3.5 (Partial, asserted)</t>
  </si>
  <si>
    <t>Media-specific sanitization tooling; illustrative: NIST SP 800-88 media tables, degaussers, disk shredders and crushers, secure-erase utilities. Category, not a product choice. Illustrative, not endorsements.</t>
  </si>
  <si>
    <t>DDD-04</t>
  </si>
  <si>
    <t>Cryptographic Erasure Protocols</t>
  </si>
  <si>
    <t>Uses cryptographic erasure on full-disk-encrypted systems by securely and irreversibly destroying the encryption keys before the device is disposed of.</t>
  </si>
  <si>
    <t>The organization shall utilize cryptographic erasure for systems employing full-disk encryption, ensuring keys are destroyed in a secure and irreversible manner prior to device disposal.</t>
  </si>
  <si>
    <t>If keys survive disposal, the encrypted data can be decrypted later; crypto-erase only sanitizes the device when the keys are truly destroyed and no copies remain.</t>
  </si>
  <si>
    <t>Confirm full-disk encryption covered all data, destroy the on-device and any escrowed keys through the drive or key manager, and verify the keys cannot be recovered. See Credential and Secrets Management (CSM).</t>
  </si>
  <si>
    <t>Crypto-erase is not used and keys are left intact on retired encrypted devices.</t>
  </si>
  <si>
    <t>Keys are sometimes deleted with no verification of irreversibility.</t>
  </si>
  <si>
    <t>Crypto-erase is used on some encrypted devices but key destruction is not consistently confirmed.</t>
  </si>
  <si>
    <t>Crypto-erase with verified destruction of on-device and escrowed keys is standard for encrypted devices.</t>
  </si>
  <si>
    <t>Key-destruction evidence is tracked and the process is reviewed against encryption and standards changes.</t>
  </si>
  <si>
    <t>MP-6, SC-12, SC-28 (Partial, asserted)</t>
  </si>
  <si>
    <t>A.7.14, A.8.24, A.8.10 (Partial, asserted)</t>
  </si>
  <si>
    <t>CIS 3.5, CIS 3.11 (Weak, asserted)</t>
  </si>
  <si>
    <t>Cryptographic-erase and key-destruction tooling; illustrative: NIST SP 800-88 crypto-erase guidance, TCG Opal self-encrypting-drive key wipe, nvme-cli sanitize. Category, not a product choice. Illustrative, not endorsements.</t>
  </si>
  <si>
    <t>DDD-05</t>
  </si>
  <si>
    <t>Asset Disposal Tracking</t>
  </si>
  <si>
    <t>Tracks each asset through the disposal lifecycle, capturing unique identifiers, sanitization status, transfer logs, and final disposal or destruction confirmation.</t>
  </si>
  <si>
    <t>The organization shall track each asset through the disposal lifecycle, including unique asset identifiers, sanitization status, transfer logs, and final disposal or destruction confirmation.</t>
  </si>
  <si>
    <t>Without end-to-end tracking, assets go missing between decommission and destruction and the organization cannot prove a given drive was ever sanitized or destroyed.</t>
  </si>
  <si>
    <t>Record every asset by unique identifier in an inventory or ITAD system, update status at each disposal stage, and require destruction confirmation to close the record. See Asset Management.</t>
  </si>
  <si>
    <t>No tracking of assets through disposal.</t>
  </si>
  <si>
    <t>Disposal is noted informally on spreadsheets or not at all.</t>
  </si>
  <si>
    <t>Some assets are tracked but records are incomplete or not closed out.</t>
  </si>
  <si>
    <t>Every asset is tracked by unique ID through each disposal stage to final confirmation.</t>
  </si>
  <si>
    <t>Tracking completeness and reconciliation gaps are measured and driven down on a cadence.</t>
  </si>
  <si>
    <t>CM-8, MP-6, SR-12 (Partial, asserted)</t>
  </si>
  <si>
    <t>A.5.9, A.7.10, A.7.14 (Partial, asserted)</t>
  </si>
  <si>
    <t>CIS 1.1, CIS 3.5 (Partial, asserted)</t>
  </si>
  <si>
    <t>IT asset management and ITAD tracking; illustrative: open-source asset inventories (e.g., Snipe-IT), CMDB, barcode and asset-tag tracking. Category, not a product choice. Illustrative, not endorsements.</t>
  </si>
  <si>
    <t>DDD-06</t>
  </si>
  <si>
    <t>Chain of Custody for Disposal</t>
  </si>
  <si>
    <t>Maintains documented chain-of-custody procedures for assets from decommissioning through final destruction or off-site handoff.</t>
  </si>
  <si>
    <t>The organization shall maintain documented chain-of-custody procedures for assets from the point of decommissioning through final destruction or off-site handoff.</t>
  </si>
  <si>
    <t>A broken chain of custody means an asset can be diverted, lost, or tampered with in transit, and no one can be held accountable for data that leaks during handoff.</t>
  </si>
  <si>
    <t>Require signed custody transfers at each handoff, log who held each asset and when, and reconcile custody records against destruction evidence.</t>
  </si>
  <si>
    <t>No chain of custody is maintained for disposed assets.</t>
  </si>
  <si>
    <t>Custody is tracked informally for some handoffs.</t>
  </si>
  <si>
    <t>Custody records exist but are inconsistent and not reconciled to destruction.</t>
  </si>
  <si>
    <t>Documented, signed custody transfers cover every stage from decommission to final handoff.</t>
  </si>
  <si>
    <t>Custody records are audited against destruction evidence and gaps are corrected on a cadence.</t>
  </si>
  <si>
    <t>ID.AM-08, PR.DS-01 (Partial, asserted)</t>
  </si>
  <si>
    <t>MP-5, MP-6, SR-12 (Partial, asserted)</t>
  </si>
  <si>
    <t>A.7.10, A.5.14 (Partial, asserted)</t>
  </si>
  <si>
    <t>Chain-of-custody tracking; illustrative: custody transfer forms, tamper-evident seals and bags, ITAD custody logs. Category, not a product choice. Illustrative, not endorsements.</t>
  </si>
  <si>
    <t>DDD-07</t>
  </si>
  <si>
    <t>Secure Storage Pre-Destruction</t>
  </si>
  <si>
    <t>Stores decommissioned devices in a physically secure, access-restricted location until sanitization and disposal are completed.</t>
  </si>
  <si>
    <t>The organization shall store decommissioned devices in a physically secure location until final sanitization and disposal can be completed, with access restricted to authorized personnel only.</t>
  </si>
  <si>
    <t>Retired devices left in open areas or unsecured bins are easily stolen or scavenged, and the still-resident data walks out before it is ever sanitized.</t>
  </si>
  <si>
    <t>Designate a locked, access-controlled staging area for pending-disposal devices, restrict entry to authorized personnel, and log access. See Physical Access Control.</t>
  </si>
  <si>
    <t>Decommissioned devices are left unsecured before disposal.</t>
  </si>
  <si>
    <t>Devices are stored wherever space allows with no access control.</t>
  </si>
  <si>
    <t>A storage area exists but access is not consistently restricted or logged.</t>
  </si>
  <si>
    <t>Pending-disposal devices are held in a locked, access-controlled area limited to authorized staff.</t>
  </si>
  <si>
    <t>Access to the staging area is monitored and reviewed, and storage practices are improved on a cadence.</t>
  </si>
  <si>
    <t>PR.AA-06, ID.AM-08 (Partial, asserted)</t>
  </si>
  <si>
    <t>MP-4, PE-3 (Partial, asserted)</t>
  </si>
  <si>
    <t>A.7.10, A.7.1, A.7.4 (Partial, asserted)</t>
  </si>
  <si>
    <t>Physical secure-storage controls; illustrative: locked cages and cabinets, badge or PIN access control, entry logging. Category, not a product choice. Illustrative, not endorsements.</t>
  </si>
  <si>
    <t>DDD-08</t>
  </si>
  <si>
    <t>Disposal Authorization Controls</t>
  </si>
  <si>
    <t>Requires written or system-based authorization before disposal or destruction of any organizational IT asset is initiated.</t>
  </si>
  <si>
    <t>The organization shall require written or system-based authorization prior to initiating disposal or destruction of organizational IT assets.</t>
  </si>
  <si>
    <t>Without a required approval, assets can be destroyed prematurely, taking still-needed data or evidence with them, or disposed of by someone with no authority to make that call.</t>
  </si>
  <si>
    <t>Add an approval gate to the disposal workflow requiring a named authorizer to sign off before sanitization or destruction begins, and retain the approval record.</t>
  </si>
  <si>
    <t>Anyone can dispose of assets without approval.</t>
  </si>
  <si>
    <t>Approval is sought informally and inconsistently.</t>
  </si>
  <si>
    <t>Authorization is required for some disposals but not enforced or recorded.</t>
  </si>
  <si>
    <t>A documented authorization step gates every disposal and destruction action.</t>
  </si>
  <si>
    <t>Authorization records are audited for completeness and the approval process is refined on a cadence.</t>
  </si>
  <si>
    <t>GV.RR-02, ID.AM-08 (Weak, asserted)</t>
  </si>
  <si>
    <t>MP-6, SR-12, AC-3 (Weak, asserted)</t>
  </si>
  <si>
    <t>A.7.14, A.5.37 (Weak, asserted)</t>
  </si>
  <si>
    <t>Disposal approval workflow; illustrative: ticketing and workflow approvals, e-signature records, ITAM disposition requests. Category, not a product choice. Illustrative, not endorsements.</t>
  </si>
  <si>
    <t>DDD-09</t>
  </si>
  <si>
    <t>Third-Party Disposal Oversight</t>
  </si>
  <si>
    <t>Assesses, approves, and monitors third-party vendors that perform device disposal or destruction, ensuring contractual and regulatory compliance.</t>
  </si>
  <si>
    <t>The organization shall assess, approve, and monitor third-party vendors involved in device disposal or destruction activities, ensuring contractual and regulatory compliance.</t>
  </si>
  <si>
    <t>An unvetted disposal vendor may resell, dump, or mishandle drives instead of destroying them, and the organization remains liable for the resulting data breach.</t>
  </si>
  <si>
    <t>Vet disposal vendors for certifications and controls, bind requirements and audit rights in contract, and verify performance through certificates and periodic review. See Third-Party Risk Management.</t>
  </si>
  <si>
    <t>Disposal vendors are used with no assessment or oversight.</t>
  </si>
  <si>
    <t>A vendor is chosen informally with no documented vetting.</t>
  </si>
  <si>
    <t>Vendors are assessed at onboarding but not monitored afterward.</t>
  </si>
  <si>
    <t>Disposal vendors are vetted, contractually bound, and monitored against defined requirements.</t>
  </si>
  <si>
    <t>Vendor performance is measured against SLAs and certifications and reassessed on a cadence.</t>
  </si>
  <si>
    <t>GV.SC-04, GV.SC-06 (Strong, asserted)</t>
  </si>
  <si>
    <t>SR-6, SA-9, MP-6, SR-12 (Partial, asserted)</t>
  </si>
  <si>
    <t>CIS 15.1, CIS 15.4 (Partial, asserted)</t>
  </si>
  <si>
    <t>Third-party and ITAD vendor management; illustrative: vendor risk assessments, R2 and NAID AAA certification checks, contract SLA monitoring. Category, not a product choice. Illustrative, not endorsements.</t>
  </si>
  <si>
    <t>DDD-10</t>
  </si>
  <si>
    <t>Certificate of Destruction (CoD) Collection</t>
  </si>
  <si>
    <t>Requires a Certificate of Destruction from internal or third-party disposal services for all destroyed assets, capturing key details and retained for audit.</t>
  </si>
  <si>
    <t>The organization shall require a Certificate of Destruction (CoD) from internal or third-party disposal services for all destroyed assets, capturing key destruction details and retaining for audit.</t>
  </si>
  <si>
    <t>Without a Certificate of Destruction, the organization has no evidence a device was actually destroyed and cannot demonstrate compliance if data later surfaces.</t>
  </si>
  <si>
    <t>Require a CoD listing asset identifiers, method, date, and operator for every destruction, reconcile it against the asset record, and retain it per records requirements.</t>
  </si>
  <si>
    <t>No certificates of destruction are collected.</t>
  </si>
  <si>
    <t>Certificates are obtained occasionally and not retained.</t>
  </si>
  <si>
    <t>CoDs are collected for some destructions but not reconciled or complete.</t>
  </si>
  <si>
    <t>A CoD with required details is obtained and retained for every destroyed asset.</t>
  </si>
  <si>
    <t>CoD completeness and reconciliation to asset records are audited and improved on a cadence.</t>
  </si>
  <si>
    <t>ID.AM-08, GV.OV-03 (Weak, asserted)</t>
  </si>
  <si>
    <t>MP-6, SR-12, AU-11 (Partial, asserted)</t>
  </si>
  <si>
    <t>A.7.14, A.5.33 (Partial, asserted)</t>
  </si>
  <si>
    <t>Destruction evidence and records management; illustrative: certificate-of-destruction templates, ITAD reporting portals, document retention systems. Category, not a product choice. Illustrative, not endorsements.</t>
  </si>
  <si>
    <t>DDD-11</t>
  </si>
  <si>
    <t>Onsite Destruction Procedures</t>
  </si>
  <si>
    <t>Maintains the capability to physically destroy storage devices and components onsite when data sensitivity or operational risk requires it.</t>
  </si>
  <si>
    <t>The organization shall maintain the capability for onsite physical destruction of storage devices and other components when required by data sensitivity or operational risk.</t>
  </si>
  <si>
    <t>If highly sensitive media must leave the site to be destroyed, it is exposed in transit; without onsite destruction the organization cannot control the highest-risk cases.</t>
  </si>
  <si>
    <t>Provision onsite destruction equipment or a witnessed mobile-shred service for sensitive media, define which classifications require onsite handling, and record each destruction.</t>
  </si>
  <si>
    <t>No onsite destruction capability exists.</t>
  </si>
  <si>
    <t>Onsite destruction is improvised when needed.</t>
  </si>
  <si>
    <t>Onsite destruction is available but criteria for using it are unclear.</t>
  </si>
  <si>
    <t>Onsite destruction capability exists with defined triggers by data sensitivity.</t>
  </si>
  <si>
    <t>Onsite destruction usage and effectiveness are reviewed and capacity is adjusted on a cadence.</t>
  </si>
  <si>
    <t>Onsite physical destruction equipment; illustrative: hard-drive shredders and crushers, degaussers, witnessed mobile-shred services. Category, not a product choice. Illustrative, not endorsements.</t>
  </si>
  <si>
    <t>DDD-12</t>
  </si>
  <si>
    <t>Disposal Log Retention</t>
  </si>
  <si>
    <t>Retains disposal and destruction logs, including sanitization evidence and certificates of destruction, per records management and compliance requirements.</t>
  </si>
  <si>
    <t>The organization shall retain disposal and destruction logs, including sanitization evidence and CoDs, in accordance with records management and compliance requirements.</t>
  </si>
  <si>
    <t>If disposal records are discarded too soon, the organization cannot answer auditors or regulators about a specific asset years later, and cannot prove it met its obligations.</t>
  </si>
  <si>
    <t>Define a retention period for disposal logs, sanitization evidence, and CoDs aligned to compliance rules, store them tamper-resistantly, and dispose of them on schedule.</t>
  </si>
  <si>
    <t>Disposal records are not retained.</t>
  </si>
  <si>
    <t>Records are kept haphazardly with no retention rule.</t>
  </si>
  <si>
    <t>Some records are retained but the period and coverage are inconsistent.</t>
  </si>
  <si>
    <t>Disposal logs, sanitization evidence, and CoDs are retained per a defined schedule.</t>
  </si>
  <si>
    <t>Retention coverage is audited and the schedule is updated as requirements change.</t>
  </si>
  <si>
    <t>ID.AM-08, GV.OC-03 (Weak, asserted)</t>
  </si>
  <si>
    <t>MP-6, AU-11, SI-12 (Partial, asserted)</t>
  </si>
  <si>
    <t>A.5.33, A.8.15 (Partial, asserted)</t>
  </si>
  <si>
    <t>CIS 8.1 (Weak, asserted)</t>
  </si>
  <si>
    <t>Records retention and log management; illustrative: records management systems, WORM or immutable storage, log archival. Category, not a product choice. Illustrative, not endorsements.</t>
  </si>
  <si>
    <t>DDD-13</t>
  </si>
  <si>
    <t>Witnessed Destruction Requirement for High-Risk Media</t>
  </si>
  <si>
    <t>Requires witnessed destruction, by designated personnel or security officials, for media classified as high-risk or holding sensitive regulated data.</t>
  </si>
  <si>
    <t>The organization shall require witnessed destruction, by designated personnel or security officials, for media classified as high-risk or containing sensitive regulated data.</t>
  </si>
  <si>
    <t>For the most sensitive media, unwitnessed destruction leaves room for a device to be skipped or diverted; a witness closes that gap and creates accountable evidence.</t>
  </si>
  <si>
    <t>Define which classifications require a witness, assign qualified witnesses, and record witness attestation alongside the destruction evidence for those assets.</t>
  </si>
  <si>
    <t>High-risk media is destroyed without any witness.</t>
  </si>
  <si>
    <t>Witnessing happens occasionally at the operator's discretion.</t>
  </si>
  <si>
    <t>Witnessed destruction is expected for sensitive media but not consistently documented.</t>
  </si>
  <si>
    <t>Witnessed destruction with recorded attestation is required for all high-risk media.</t>
  </si>
  <si>
    <t>Witness records are audited and the high-risk criteria are reviewed and refined on a cadence.</t>
  </si>
  <si>
    <t>PR.DS-01, GV.RR-02 (Weak, asserted)</t>
  </si>
  <si>
    <t>MP-6 (Partial, asserted)</t>
  </si>
  <si>
    <t>A.7.14, A.7.10, A.5.12 (Weak, asserted)</t>
  </si>
  <si>
    <t>Witnessed-destruction attestation; illustrative: witness sign-off forms, video-recorded destruction, dual-control procedures. Category, not a product choice. Illustrative, not endorsements.</t>
  </si>
  <si>
    <t>DDD-14</t>
  </si>
  <si>
    <t>Decommissioning Review Process</t>
  </si>
  <si>
    <t>Reviews each device's classification, data sensitivity, and ownership before decommissioning to determine the appropriate sanitization and destruction actions.</t>
  </si>
  <si>
    <t>The organization shall conduct a review of each device’s classification, data sensitivity, and ownership prior to decommissioning to determine appropriate sanitization and destruction actions.</t>
  </si>
  <si>
    <t>Without a pre-decommission review, a device holding regulated data may be treated as low-sensitivity and under-sanitized, or destroyed while it still holds data the business needs.</t>
  </si>
  <si>
    <t>Require a documented review of classification, data content, and owner before decommissioning, and use it to select the sanitization or destruction method. See Data Classification.</t>
  </si>
  <si>
    <t>Devices are decommissioned with no review of their data or classification.</t>
  </si>
  <si>
    <t>Sensitivity is considered informally case by case.</t>
  </si>
  <si>
    <t>A review occurs for some devices but criteria and records vary.</t>
  </si>
  <si>
    <t>A documented classification and sensitivity review precedes every decommissioning.</t>
  </si>
  <si>
    <t>Review quality and method-selection accuracy are measured and improved on a cadence.</t>
  </si>
  <si>
    <t>RA-2, MP-6, CM-8 (Partial, asserted)</t>
  </si>
  <si>
    <t>A.5.12, A.7.14, A.7.10 (Partial, asserted)</t>
  </si>
  <si>
    <t>CIS 3.7, CIS 3.5 (Partial, asserted)</t>
  </si>
  <si>
    <t>Data classification and decommissioning review; illustrative: data classification schemes, decommission checklists, ITAM disposition review. Category, not a product choice. Illustrative, not endorsements.</t>
  </si>
  <si>
    <t>DDD-15</t>
  </si>
  <si>
    <t>Labeling of Decommissioned Equipment</t>
  </si>
  <si>
    <t>Affixes standardized labels or tags to decommissioned assets indicating status such as Sanitized or Pending Destruction, with date and responsible party.</t>
  </si>
  <si>
    <t>The organization shall affix standardized labels or tags to decommissioned assets indicating status (e.g., “Sanitized,” “Pending Destruction”), including date and responsible party.</t>
  </si>
  <si>
    <t>Unlabeled retired assets get mixed up, and a device still holding data can be reused or shipped because no one can tell its sanitization status at a glance.</t>
  </si>
  <si>
    <t>Apply standardized status labels at each disposal stage recording status, date, and owner, and require the label to match the tracking record before the asset moves.</t>
  </si>
  <si>
    <t>Decommissioned assets are not labeled by status.</t>
  </si>
  <si>
    <t>Ad hoc notes are sometimes attached to devices.</t>
  </si>
  <si>
    <t>Labeling is used inconsistently and does not always reflect current status.</t>
  </si>
  <si>
    <t>Standardized status labels with date and owner are applied at each disposal stage.</t>
  </si>
  <si>
    <t>Label accuracy against tracking records is checked and the scheme is refined on a cadence.</t>
  </si>
  <si>
    <t>ID.AM-08 (Weak, asserted)</t>
  </si>
  <si>
    <t>MP-3, MP-4 (Partial, asserted)</t>
  </si>
  <si>
    <t>Asset status labeling; illustrative: standardized status tags, barcode and QR asset labels, color-coded disposition tags. Category, not a product choice. Illustrative, not endorsements.</t>
  </si>
  <si>
    <t>DDD-16</t>
  </si>
  <si>
    <t>Non-Functioning Device Handling Protocols</t>
  </si>
  <si>
    <t>Defines special handling procedures for non-functioning or damaged devices so data remnants are addressed despite hardware limitations.</t>
  </si>
  <si>
    <t>The organization shall define special handling procedures for non-functioning or damaged devices to ensure data remnants are addressed despite hardware limitations.</t>
  </si>
  <si>
    <t>A dead drive still holds recoverable data, but standard software erase cannot run on it; without a fallback procedure the device is discarded with its data intact.</t>
  </si>
  <si>
    <t>Define a procedure that routes non-functioning media to physical destruction or degaussing when software sanitization is impossible, and document the outcome.</t>
  </si>
  <si>
    <t>Non-functioning devices are discarded with no data handling.</t>
  </si>
  <si>
    <t>Broken devices are handled case by case with no defined method.</t>
  </si>
  <si>
    <t>Some damaged media is destroyed but the procedure is inconsistent.</t>
  </si>
  <si>
    <t>A defined procedure routes non-functioning media to physical destruction or degaussing.</t>
  </si>
  <si>
    <t>Handling of damaged-device cases is reviewed and the procedure is improved on a cadence.</t>
  </si>
  <si>
    <t>A.7.10, A.7.14 (Weak, asserted)</t>
  </si>
  <si>
    <t>Physical destruction for unrecoverable media; illustrative: drive shredders and crushers, degaussers, disassembly and platter destruction. Category, not a product choice. Illustrative, not endorsements.</t>
  </si>
  <si>
    <t>DDD-17</t>
  </si>
  <si>
    <t>Environmental Compliance for Disposal</t>
  </si>
  <si>
    <t>Disposes of hardware and electronic waste in compliance with environmental regulations and industry best practices, including e-waste and hazardous material protocols.</t>
  </si>
  <si>
    <t>The organization shall dispose of hardware and electronic waste in a manner compliant with environmental regulations and industry best practices, including e-waste and hazardous material protocols.</t>
  </si>
  <si>
    <t>Dumping e-waste improperly exposes the organization to environmental fines and legal liability, and non-compliant recyclers may also mishandle the data-bearing components.</t>
  </si>
  <si>
    <t>Route hardware to certified e-waste recyclers, follow applicable hazardous-material rules, and retain recycling documentation alongside disposal records.</t>
  </si>
  <si>
    <t>E-waste is discarded with no regard for environmental rules.</t>
  </si>
  <si>
    <t>Recycling is arranged informally with no verification.</t>
  </si>
  <si>
    <t>Some hardware goes to recyclers but compliance is not confirmed.</t>
  </si>
  <si>
    <t>Hardware is routed to certified recyclers under documented environmental compliance.</t>
  </si>
  <si>
    <t>Recycler compliance and documentation are reviewed and requirements updated on a cadence.</t>
  </si>
  <si>
    <t>A.5.31, A.7.14 (Weak, asserted)</t>
  </si>
  <si>
    <t>Certified e-waste recycling and environmental compliance; illustrative: R2 and e-Stewards certified recyclers, WEEE compliance documentation, hazardous-waste manifests. Category, not a product choice. Illustrative, not endorsements.</t>
  </si>
  <si>
    <t>DDD-18</t>
  </si>
  <si>
    <t>Asset Recovery &amp; Reuse Security Checks</t>
  </si>
  <si>
    <t>Requires security validation checks on sanitized assets before reuse, transfer, or donation to confirm no residual data remains.</t>
  </si>
  <si>
    <t>The organization shall require security validation checks on sanitized assets prior to reuse, transfer, or donation to confirm no residual data remains.</t>
  </si>
  <si>
    <t>A sanitization step that silently failed leaves data on a device that is then reused or donated; without a verification check the failure is discovered only when the data leaks.</t>
  </si>
  <si>
    <t>Sample or verify sanitized assets for residual data before release, block reuse until verification passes, and record the verification result.</t>
  </si>
  <si>
    <t>Sanitized assets are reused or donated without any verification.</t>
  </si>
  <si>
    <t>Verification is done occasionally and informally.</t>
  </si>
  <si>
    <t>Some assets are verified but coverage and method are inconsistent.</t>
  </si>
  <si>
    <t>Residual-data verification is required and recorded before any reuse, transfer, or donation.</t>
  </si>
  <si>
    <t>Verification pass rates and sanitization failures are tracked and the process is improved on a cadence.</t>
  </si>
  <si>
    <t>MP-6, MP-6(1) (Strong, asserted)</t>
  </si>
  <si>
    <t>A.7.14, A.7.10 (Strong, asserted)</t>
  </si>
  <si>
    <t>Sanitization verification tooling; illustrative: NIST SP 800-88 verification methods, disk imaging and residual-data sampling, sanitization audit reports. Category, not a product choice. Illustrative, not endorsements.</t>
  </si>
  <si>
    <t>DDD-19</t>
  </si>
  <si>
    <t>Training on Sanitization &amp; Disposal Procedures</t>
  </si>
  <si>
    <t>Trains personnel involved in device disposal on applicable policies, methods, and legal and regulatory requirements for secure disposal.</t>
  </si>
  <si>
    <t>The organization shall provide training to personnel involved in device disposal on applicable policies, methods, and legal/regulatory requirements for secure disposal.</t>
  </si>
  <si>
    <t>Staff who do not understand sanitization methods or legal obligations make errors, such as using the wrong technique or skipping evidence, that turn routine disposal into a data breach.</t>
  </si>
  <si>
    <t>Deliver role-based training on disposal policy, media-specific methods, and legal requirements to everyone handling disposal, and refresh it periodically. See Security Awareness and Training.</t>
  </si>
  <si>
    <t>Disposal staff receive no training on secure disposal.</t>
  </si>
  <si>
    <t>Knowledge is passed on informally with no defined content.</t>
  </si>
  <si>
    <t>Some training is given but coverage and cadence are inconsistent.</t>
  </si>
  <si>
    <t>Role-based disposal training is delivered to all involved personnel on a defined cadence.</t>
  </si>
  <si>
    <t>Training completion and effectiveness are measured and content is updated on a cadence.</t>
  </si>
  <si>
    <t>AT-2, AT-3, MP-6 (Partial, asserted)</t>
  </si>
  <si>
    <t>CIS 14.1 (Partial, asserted)</t>
  </si>
  <si>
    <t>Role-based security training; illustrative: LMS-delivered training, NIST SP 800-88 method training, compliance awareness modules. Category, not a product choice. Illustrative, not endorsements.</t>
  </si>
  <si>
    <t>DDD-20</t>
  </si>
  <si>
    <t>Audit of Disposal Activities</t>
  </si>
  <si>
    <t>Conducts periodic audits of disposal records, vendor performance, and destruction methods to confirm continued alignment with policy and risk thresholds.</t>
  </si>
  <si>
    <t>The organization shall conduct periodic audits of disposal records, vendor performance, and destruction methods to ensure continued alignment with organizational policy and risk thresholds.</t>
  </si>
  <si>
    <t>Without periodic audit, disposal drifts out of compliance quietly, incomplete records and underperforming vendors go unnoticed until a breach or failed external audit exposes them.</t>
  </si>
  <si>
    <t>Audit disposal logs, CoDs, vendor performance, and method effectiveness on a cadence, track findings to closure, and feed results back into the policy.</t>
  </si>
  <si>
    <t>Disposal activities are never audited.</t>
  </si>
  <si>
    <t>Records are spot-checked only when a problem surfaces.</t>
  </si>
  <si>
    <t>Audits occur irregularly with no consistent scope.</t>
  </si>
  <si>
    <t>Periodic audits of records, vendors, and methods run on a defined cadence with tracked findings.</t>
  </si>
  <si>
    <t>Audit findings drive measured improvement and audit scope is refined over time.</t>
  </si>
  <si>
    <t>GV.OV-03, ID.IM-01 (Partial, asserted)</t>
  </si>
  <si>
    <t>MP-6, AU-6, CA-7, SR-12 (Partial, asserted)</t>
  </si>
  <si>
    <t>A.5.35, Cl.9.2 (Partial, asserted)</t>
  </si>
  <si>
    <t>Audit and continuous-monitoring tooling; illustrative: internal audit programs, GRC audit workflows, disposal record sampling. Category, not a product choice. Illustrative, not endorsements.</t>
  </si>
  <si>
    <t>DDD-21</t>
  </si>
  <si>
    <t>Incident Handling for Improper Disposal</t>
  </si>
  <si>
    <t>Establishes incident response procedures for improper disposal, data leakage from disposed devices, or failure to sanitize.</t>
  </si>
  <si>
    <t>The organization shall establish and maintain incident response procedures for cases of improper disposal, data leakage from disposed devices, or failure to sanitize.</t>
  </si>
  <si>
    <t>When a disposal failure happens, without a defined response the organization loses time it needs to contain exposure, notify affected parties, and meet breach-notification deadlines.</t>
  </si>
  <si>
    <t>Extend the incident response plan to cover disposal failures with detection, containment, notification, and remediation steps, and test them. See Incident Response.</t>
  </si>
  <si>
    <t>No response procedure exists for disposal failures.</t>
  </si>
  <si>
    <t>Disposal incidents are handled ad hoc as they arise.</t>
  </si>
  <si>
    <t>Some response steps exist but are not integrated or tested.</t>
  </si>
  <si>
    <t>Documented incident response procedures cover disposal failures with defined roles and steps.</t>
  </si>
  <si>
    <t>Disposal incidents are tracked, exercised, and used to improve response on a cadence.</t>
  </si>
  <si>
    <t>RS.MA-01, RS.AN-03 (Partial, asserted)</t>
  </si>
  <si>
    <t>IR-4, IR-6, MP-6 (Partial, asserted)</t>
  </si>
  <si>
    <t>CIS 17.1, CIS 17.4 (Partial, asserted)</t>
  </si>
  <si>
    <t>Incident response tooling; illustrative: documented IR playbooks, case management and ticketing, breach-notification workflows. Category, not a product choice. Illustrative, not endorsements.</t>
  </si>
  <si>
    <t>DDD-22</t>
  </si>
  <si>
    <t>Disposal Exception Handling</t>
  </si>
  <si>
    <t>Documents and approves any exceptions to standard sanitization or disposal procedures, with justifications, risk assessments, and compensating controls.</t>
  </si>
  <si>
    <t>The organization shall document and approve any exceptions to standard sanitization or disposal procedures, including justifications, risk assessments, and compensating controls.</t>
  </si>
  <si>
    <t>Undocumented deviations from disposal procedure accumulate as hidden risk; without a formal exception process, unsafe shortcuts become normal and no one owns the residual risk.</t>
  </si>
  <si>
    <t>Require exceptions to be requested, risk-assessed, approved by an accountable owner with compensating controls, time-bound, and reviewed for expiry.</t>
  </si>
  <si>
    <t>Deviations from disposal procedure happen without record or approval.</t>
  </si>
  <si>
    <t>Exceptions are granted informally with no risk assessment.</t>
  </si>
  <si>
    <t>Some exceptions are documented but approval and review are inconsistent.</t>
  </si>
  <si>
    <t>Exceptions are formally requested, risk-assessed, approved, and time-bound with compensating controls.</t>
  </si>
  <si>
    <t>Open exceptions are tracked to expiry and exception trends inform policy improvement.</t>
  </si>
  <si>
    <t>GV.RM-01, GV.PO-02 (Weak, asserted)</t>
  </si>
  <si>
    <t>MP-6, RA-3, CA-5 (Weak, asserted)</t>
  </si>
  <si>
    <t>A.7.14, Cl.6.1 (Weak, asserted)</t>
  </si>
  <si>
    <t>Exception and risk acceptance management; illustrative: exception request registers, GRC risk-acceptance workflows, compensating-control tracking. Category, not a product choice. Illustrative, not endorsements.</t>
  </si>
  <si>
    <t>Video Surveillance &amp; Intrusion Detection (VID)</t>
  </si>
  <si>
    <t>VID-01</t>
  </si>
  <si>
    <t>Surveillance Coverage Requirements</t>
  </si>
  <si>
    <t>Requires video surveillance coverage at all ingress and egress points, critical internal zones, and areas housing sensitive assets.</t>
  </si>
  <si>
    <t>The organization shall ensure video surveillance coverage is implemented at all building ingress/egress points, critical internal zones, and areas housing sensitive infrastructure or assets.</t>
  </si>
  <si>
    <t>Uncovered entry points and sensitive zones leave physical breaches, theft, and tampering with no visual record, so intrusions go undetected and post-incident investigation has nothing to work from.</t>
  </si>
  <si>
    <t>Map facility zones by sensitivity, place cameras to cover every door, loading dock, and asset room, and document coverage against a floor plan. See Camera Placement Risk Analysis (VID-02).</t>
  </si>
  <si>
    <t>No surveillance coverage, or cameras present only incidentally.</t>
  </si>
  <si>
    <t>Cameras placed where convenient, with no coverage map.</t>
  </si>
  <si>
    <t>Key entrances covered but internal and sensitive zones inconsistent.</t>
  </si>
  <si>
    <t>Coverage requirements defined by zone sensitivity and verified against a floor plan.</t>
  </si>
  <si>
    <t>Coverage gaps are tracked, reviewed after facility changes, and closed on a cadence.</t>
  </si>
  <si>
    <t>PE-6, PE-3 (Strong, asserted)</t>
  </si>
  <si>
    <t>A.7.4, A.7.1 (Strong, asserted)</t>
  </si>
  <si>
    <t>Video surveillance / CCTV systems; illustrative: IP camera systems over ONVIF, open VMS platforms (e.g., ZoneMinder). Category, not a product choice. Illustrative, not endorsements.</t>
  </si>
  <si>
    <t>VID-02</t>
  </si>
  <si>
    <t>Camera Placement Risk Analysis</t>
  </si>
  <si>
    <t>Requires a documented risk analysis to determine optimal camera placement and coverage zones that minimize blind spots and align with threat vectors.</t>
  </si>
  <si>
    <t>The organization shall perform a documented risk analysis to determine optimal camera placement and coverage zones, minimizing blind spots and ensuring alignment with threat vectors.</t>
  </si>
  <si>
    <t>Cameras placed without analysis leave exploitable blind spots and poor angles, so an intruder can move through a facility unseen despite the appearance of coverage.</t>
  </si>
  <si>
    <t>Assess likely approach paths and threat vectors, model camera fields of view against them, document placement decisions, and revisit after layout changes.</t>
  </si>
  <si>
    <t>No placement analysis; cameras positioned by guesswork.</t>
  </si>
  <si>
    <t>Placement discussed informally without documentation.</t>
  </si>
  <si>
    <t>Some analysis for new installs but not existing cameras.</t>
  </si>
  <si>
    <t>Documented placement risk analysis drives camera positions and coverage zones.</t>
  </si>
  <si>
    <t>Placement analysis is re-run on threat or layout changes and blind-spot findings are remediated.</t>
  </si>
  <si>
    <t>ID.RA-01, PR.AA-06 (Partial, asserted)</t>
  </si>
  <si>
    <t>PE-6, RA-3 (Partial, asserted)</t>
  </si>
  <si>
    <t>A.7.4, A.5.7 (Partial, asserted)</t>
  </si>
  <si>
    <t>Physical security risk assessment / CCTV design tooling; illustrative: camera field-of-view planning tools, documented site threat assessments. Category, not a product choice. Illustrative, not endorsements.</t>
  </si>
  <si>
    <t>VID-03</t>
  </si>
  <si>
    <t>Intrusion Detection System Deployment</t>
  </si>
  <si>
    <t>Requires deployment of physical intrusion detection sensors such as motion, door contact, and vibration sensors in secure and restricted areas.</t>
  </si>
  <si>
    <t>The organization shall deploy physical intrusion detection systems (e.g., motion sensors, door contact alarms, vibration sensors) in secure and restricted areas to detect unauthorized entry attempts.</t>
  </si>
  <si>
    <t>Without intrusion sensors, unauthorized entry into restricted areas is detected only if someone happens to see it, so after-hours breaches and forced entry proceed without alarm.</t>
  </si>
  <si>
    <t>Deploy motion, door contact, and vibration sensors appropriate to each restricted area, wire them to a monitored panel, and tune sensitivity to limit false alarms.</t>
  </si>
  <si>
    <t>No physical intrusion detection sensors.</t>
  </si>
  <si>
    <t>A few alarms on select doors, added ad hoc.</t>
  </si>
  <si>
    <t>Sensors in some restricted areas but coverage inconsistent.</t>
  </si>
  <si>
    <t>Intrusion sensors deployed to defined restricted areas and connected to monitoring.</t>
  </si>
  <si>
    <t>Sensor coverage and false-alarm rates are measured and tuned on a cadence.</t>
  </si>
  <si>
    <t>Physical intrusion detection systems; illustrative: door contact and motion sensors, alarm panels over open protocols. Category, not a product choice. Illustrative, not endorsements.</t>
  </si>
  <si>
    <t>VID-04</t>
  </si>
  <si>
    <t>Real-Time Monitoring Capabilities</t>
  </si>
  <si>
    <t>Requires real-time monitoring capability for surveillance and intrusion detection systems by designated personnel or integrated security platforms.</t>
  </si>
  <si>
    <t>The organization shall maintain capabilities for real-time monitoring of surveillance and intrusion detection systems by designated security personnel or integrated security platforms.</t>
  </si>
  <si>
    <t>Recording without live monitoring means alarms and intrusions are only discovered after the fact, so a response that could have interrupted a breach never happens.</t>
  </si>
  <si>
    <t>Establish a monitoring position or integrated platform that surfaces live feeds and alerts to designated staff, with defined coverage hours and escalation paths.</t>
  </si>
  <si>
    <t>No real-time monitoring; footage reviewed only after incidents.</t>
  </si>
  <si>
    <t>Someone watches feeds occasionally with no defined duty.</t>
  </si>
  <si>
    <t>Monitoring during some hours or for some systems only.</t>
  </si>
  <si>
    <t>Designated personnel or a platform monitor feeds and alerts on a defined schedule.</t>
  </si>
  <si>
    <t>Monitoring coverage and alert response times are measured and improved.</t>
  </si>
  <si>
    <t>DE.CM-02, RS.MA-01 (Strong, asserted)</t>
  </si>
  <si>
    <t>PE-6, SI-4 (Strong, asserted)</t>
  </si>
  <si>
    <t>Video management and monitoring platforms; illustrative: open VMS with live view (e.g., ZoneMinder), integrated security operations consoles. Category, not a product choice. Illustrative, not endorsements.</t>
  </si>
  <si>
    <t>VID-05</t>
  </si>
  <si>
    <t>Video Retention Policies</t>
  </si>
  <si>
    <t>Requires retention policies for video footage based on business need, regulation, and privacy, with secure deletion once retention expires.</t>
  </si>
  <si>
    <t>The organization shall establish and enforce retention policies for video footage based on business need, regulatory requirements, and privacy considerations, ensuring secure deletion after the retention period expires.</t>
  </si>
  <si>
    <t>Keeping footage too briefly destroys evidence before an incident surfaces; keeping it too long creates privacy and regulatory liability and a larger breach target.</t>
  </si>
  <si>
    <t>Set retention periods per regulatory and business need, enforce them in the recording system, and securely delete footage on expiry. See Secure Storage of Surveillance Footage (VID-08).</t>
  </si>
  <si>
    <t>No retention policy; footage kept or overwritten arbitrarily.</t>
  </si>
  <si>
    <t>Retention set by default storage capacity, not policy.</t>
  </si>
  <si>
    <t>Retention defined for some systems but not enforced uniformly.</t>
  </si>
  <si>
    <t>Retention periods set per regulation and business need and enforced with secure deletion.</t>
  </si>
  <si>
    <t>Retention and deletion are audited against policy and adjusted as requirements change.</t>
  </si>
  <si>
    <t>AU-11, SI-12 (Strong, asserted)</t>
  </si>
  <si>
    <t>A.8.10, A.5.33 (Strong, asserted)</t>
  </si>
  <si>
    <t>Retention and secure-deletion capabilities in VMS / storage; illustrative: policy-driven retention in VMS, secure-erase tooling. Category, not a product choice. Illustrative, not endorsements.</t>
  </si>
  <si>
    <t>VID-06</t>
  </si>
  <si>
    <t>Surveillance System Access Controls</t>
  </si>
  <si>
    <t>Requires role-based access controls restricting live feeds, video archives, and system configuration to authorized personnel.</t>
  </si>
  <si>
    <t>The organization shall implement role-based access controls to restrict access to live feeds, video archives, and system configuration settings to authorized personnel only.</t>
  </si>
  <si>
    <t>Without access control, anyone with system reach can watch feeds, pull archives, or alter configuration, enabling stalking, evidence tampering, and covert disabling of coverage.</t>
  </si>
  <si>
    <t>Define roles for viewing, exporting, and administering the system, enforce them with named accounts and least privilege, and review access periodically. See Surveillance Footage Auditability (VID-12).</t>
  </si>
  <si>
    <t>Shared or open access to feeds, archives, and configuration.</t>
  </si>
  <si>
    <t>Some accounts restricted informally.</t>
  </si>
  <si>
    <t>Roles exist but are broadly assigned or rarely reviewed.</t>
  </si>
  <si>
    <t>Role-based access enforced across feeds, archives, and configuration with least privilege.</t>
  </si>
  <si>
    <t>Access rights are reviewed on a cadence and adjusted to role changes.</t>
  </si>
  <si>
    <t>AC-3, AC-6 (Strong, asserted)</t>
  </si>
  <si>
    <t>A.5.15, A.8.2 (Strong, asserted)</t>
  </si>
  <si>
    <t>Role-based access control in surveillance platforms; illustrative: RBAC in VMS, directory-integrated authentication (e.g., LDAP). Category, not a product choice. Illustrative, not endorsements.</t>
  </si>
  <si>
    <t>VID-07</t>
  </si>
  <si>
    <t>Tamper Detection for Surveillance Devices</t>
  </si>
  <si>
    <t>Requires technical or physical measures to detect and alert on tampering or obstruction of cameras and intrusion detection equipment.</t>
  </si>
  <si>
    <t>The organization shall implement technical or physical measures to detect and alert for tampering or obstruction of surveillance cameras and intrusion detection equipment.</t>
  </si>
  <si>
    <t>An attacker who covers, redirects, or cuts a camera defeats surveillance silently, so the very moment of a breach is the moment coverage disappears with no alert.</t>
  </si>
  <si>
    <t>Enable camera tamper detection (scene change, blur, signal loss) and physical anti-tamper mounts, and route tamper events to monitoring as alarms.</t>
  </si>
  <si>
    <t>No tamper detection; obstruction noticed only by chance.</t>
  </si>
  <si>
    <t>Reliance on staff spotting a blocked or moved camera.</t>
  </si>
  <si>
    <t>Tamper detection on some devices, not consistently alerting.</t>
  </si>
  <si>
    <t>Tamper and signal-loss detection enabled and alerting to monitoring.</t>
  </si>
  <si>
    <t>Tamper alert coverage and response are tested and tuned periodically.</t>
  </si>
  <si>
    <t>DE.CM-02, PR.PS-04 (Strong, asserted)</t>
  </si>
  <si>
    <t>PE-6, SI-4 (Partial, asserted)</t>
  </si>
  <si>
    <t>Camera tamper-detection features and anti-tamper hardware; illustrative: video analytics for tamper/blur/signal-loss, tamper-resistant enclosures. Category, not a product choice. Illustrative, not endorsements.</t>
  </si>
  <si>
    <t>VID-08</t>
  </si>
  <si>
    <t>Secure Storage of Surveillance Footage</t>
  </si>
  <si>
    <t>Requires surveillance recordings to be stored securely, with encryption at rest and in transit where feasible and access restricted by policy.</t>
  </si>
  <si>
    <t>The organization shall store all surveillance recordings in a secure environment, with encryption at rest and in transit where feasible, and access restricted by policy.</t>
  </si>
  <si>
    <t>Unprotected footage can be copied, altered, or intercepted, so recordings meant as evidence become a privacy exposure and lose their integrity for investigation.</t>
  </si>
  <si>
    <t>Store recordings on hardened storage with encryption at rest, encrypt feeds in transit, and restrict access by policy. See Surveillance System Access Controls (VID-06).</t>
  </si>
  <si>
    <t>Footage stored unprotected and unencrypted.</t>
  </si>
  <si>
    <t>Some protection applied inconsistently.</t>
  </si>
  <si>
    <t>Encryption or access restriction in place for parts of the system.</t>
  </si>
  <si>
    <t>Recordings encrypted at rest and in transit where feasible with access restricted by policy.</t>
  </si>
  <si>
    <t>Storage protections are validated and updated as feasibility and standards change.</t>
  </si>
  <si>
    <t>SC-28, SC-8 (Strong, asserted)</t>
  </si>
  <si>
    <t>A.8.24, A.8.10 (Strong, asserted)</t>
  </si>
  <si>
    <t>Encrypted storage and transport for surveillance data; illustrative: encryption at rest on NVR/storage, TLS/HTTPS for camera streams. Category, not a product choice. Illustrative, not endorsements.</t>
  </si>
  <si>
    <t>VID-09</t>
  </si>
  <si>
    <t>Privacy Zoning and Masking</t>
  </si>
  <si>
    <t>Requires surveillance systems to be configured to avoid or mask areas where monitoring would infringe privacy or violate legal or contractual boundaries.</t>
  </si>
  <si>
    <t>The organization shall configure surveillance systems to avoid or mask areas where surveillance may infringe on individual privacy or violate legal/contractual boundaries.</t>
  </si>
  <si>
    <t>Cameras that capture restrooms, private residences, or protected areas create legal liability and erode trust, and footage taken in violation can be inadmissible or trigger regulatory penalties.</t>
  </si>
  <si>
    <t>Identify privacy-sensitive areas, apply privacy masking zones in camera configuration, and confirm placement against legal and contractual boundaries.</t>
  </si>
  <si>
    <t>No privacy consideration in camera configuration.</t>
  </si>
  <si>
    <t>Privacy issues addressed only when complaints arise.</t>
  </si>
  <si>
    <t>Masking applied to some cameras inconsistently.</t>
  </si>
  <si>
    <t>Privacy zones identified and masking configured against legal boundaries.</t>
  </si>
  <si>
    <t>Privacy masking is reviewed on layout or regulatory change and corrected.</t>
  </si>
  <si>
    <t>GV.OC-03, PR.DS-01 (Partial, asserted)</t>
  </si>
  <si>
    <t>PE-6, PT-1 (Partial, asserted)</t>
  </si>
  <si>
    <t>A.5.34, A.5.31 (Strong, asserted)</t>
  </si>
  <si>
    <t>Privacy masking features in surveillance systems; illustrative: configurable privacy-zone masking in VMS/camera firmware. Category, not a product choice. Illustrative, not endorsements.</t>
  </si>
  <si>
    <t>VID-10</t>
  </si>
  <si>
    <t>Intrusion Event Logging and Alerts</t>
  </si>
  <si>
    <t>Requires all intrusion detection events to generate timestamped alerts and be logged for analysis, investigation, and audit.</t>
  </si>
  <si>
    <t>The organization shall ensure that all intrusion detection events generate timestamped alerts and are logged for analysis, investigation, and audit.</t>
  </si>
  <si>
    <t>Intrusion events that alert but are not logged, or log without alerting, leave either no timely response or no record to investigate, so breaches are neither stopped nor reconstructed.</t>
  </si>
  <si>
    <t>Configure intrusion systems to emit timestamped alerts and write durable event logs, forward them to central logging, and retain them for investigation. See Intrusion Detection System Deployment (VID-03).</t>
  </si>
  <si>
    <t>Intrusion events neither reliably alert nor log.</t>
  </si>
  <si>
    <t>Some events alert but logging is incidental.</t>
  </si>
  <si>
    <t>Alerting and logging exist but are inconsistent across sensors.</t>
  </si>
  <si>
    <t>All intrusion events generate timestamped alerts and durable logs.</t>
  </si>
  <si>
    <t>Alert and log completeness are monitored and gaps remediated.</t>
  </si>
  <si>
    <t>DE.CM-02, DE.AE-03 (Strong, asserted)</t>
  </si>
  <si>
    <t>AU-2, AU-3, PE-6 (Strong, asserted)</t>
  </si>
  <si>
    <t>A.8.15, A.7.4 (Strong, asserted)</t>
  </si>
  <si>
    <t>Alarm event logging and alerting; illustrative: alarm panel event logs forwarded to SIEM/syslog, timestamped alert dispatch. Category, not a product choice. Illustrative, not endorsements.</t>
  </si>
  <si>
    <t>VID-11</t>
  </si>
  <si>
    <t>Surveillance System Time Synchronization</t>
  </si>
  <si>
    <t>Requires surveillance system clocks to be synchronized with organizational time sources for consistent, accurate timestamps.</t>
  </si>
  <si>
    <t>The organization shall synchronize surveillance system clocks with organizational time sources to maintain consistent and accurate timestamps across all security records.</t>
  </si>
  <si>
    <t>Unsynchronized clocks make footage and access logs impossible to correlate, so timelines drift and evidence loses reliability when reconstructing an incident.</t>
  </si>
  <si>
    <t>Point all cameras, recorders, and sensors at authoritative NTP time sources and monitor for drift. See Surveillance Footage Auditability (VID-12).</t>
  </si>
  <si>
    <t>Device clocks unsynchronized and drifting.</t>
  </si>
  <si>
    <t>Clocks set manually and occasionally.</t>
  </si>
  <si>
    <t>Some devices use a time source, others do not.</t>
  </si>
  <si>
    <t>All surveillance devices synchronize to authoritative time sources.</t>
  </si>
  <si>
    <t>Time drift is monitored and corrected on a cadence.</t>
  </si>
  <si>
    <t>PR.PS-01, DE.AE-03 (Partial, asserted)</t>
  </si>
  <si>
    <t>Network time synchronization; illustrative: NTP against authoritative time sources, hardened internal time servers. Category, not a product choice. Illustrative, not endorsements.</t>
  </si>
  <si>
    <t>VID-12</t>
  </si>
  <si>
    <t>Surveillance Footage Auditability</t>
  </si>
  <si>
    <t>Requires logging and auditing that tracks access to surveillance footage and holds viewers and exporters accountable.</t>
  </si>
  <si>
    <t>The organization shall implement logging and auditing mechanisms to track access to surveillance footage and ensure accountability for viewing or exporting activities.</t>
  </si>
  <si>
    <t>Without access logging, footage can be viewed or exported for improper reasons with no trace, enabling misuse of recordings and undetected evidence exfiltration.</t>
  </si>
  <si>
    <t>Log every view, export, and configuration change with user identity and time, protect the audit trail from alteration, and review it periodically. See Surveillance System Access Controls (VID-06).</t>
  </si>
  <si>
    <t>No logging of who views or exports footage.</t>
  </si>
  <si>
    <t>Access noted informally or only for exports.</t>
  </si>
  <si>
    <t>Some access logged but not reviewed or protected.</t>
  </si>
  <si>
    <t>Views, exports, and config changes are logged with identity and reviewed.</t>
  </si>
  <si>
    <t>Audit logs are protected, reviewed on a cadence, and anomalies investigated.</t>
  </si>
  <si>
    <t>AU-2, AU-6, AC-6 (Strong, asserted)</t>
  </si>
  <si>
    <t>A.8.15, A.5.15 (Strong, asserted)</t>
  </si>
  <si>
    <t>Access auditing for surveillance systems; illustrative: VMS access/export audit logs forwarded to SIEM, tamper-evident log storage. Category, not a product choice. Illustrative, not endorsements.</t>
  </si>
  <si>
    <t>VID-13</t>
  </si>
  <si>
    <t>Integration with Physical Access Control Systems (PACS)</t>
  </si>
  <si>
    <t>Requires integrating video surveillance and intrusion detection with physical access control systems to correlate access events with video evidence.</t>
  </si>
  <si>
    <t>The organization shall integrate video surveillance and intrusion detection systems with PACS to enable correlation between access events and corresponding video evidence.</t>
  </si>
  <si>
    <t>Without correlation, a badge event and its video live in separate systems, so verifying whether the person who used a credential is its rightful holder becomes slow or impossible during an investigation.</t>
  </si>
  <si>
    <t>Integrate PACS with the VMS so access events tag corresponding video, enabling event-driven retrieval. See Integration with Physical Access Control (the PAC family).</t>
  </si>
  <si>
    <t>Surveillance and PACS operate in isolation.</t>
  </si>
  <si>
    <t>Manual cross-referencing of times between systems.</t>
  </si>
  <si>
    <t>Partial integration for some doors or events.</t>
  </si>
  <si>
    <t>PACS and video integrated so access events link to corresponding footage.</t>
  </si>
  <si>
    <t>Correlation coverage and retrieval speed are measured and improved.</t>
  </si>
  <si>
    <t>PR.AA-06, DE.AE-03 (Strong, asserted)</t>
  </si>
  <si>
    <t>PE-6, PE-3, AU-6 (Partial, asserted)</t>
  </si>
  <si>
    <t>PACS-to-VMS integration; illustrative: access control platforms integrated with VMS over standard event interfaces, unified security consoles. Category, not a product choice. Illustrative, not endorsements.</t>
  </si>
  <si>
    <t>VID-14</t>
  </si>
  <si>
    <t>Surveillance System Maintenance Schedule</t>
  </si>
  <si>
    <t>Requires a preventative maintenance schedule for all video and intrusion detection systems, with immediate repair of degraded components.</t>
  </si>
  <si>
    <t>The organization shall maintain a preventative maintenance schedule for all video and intrusion detection systems, ensuring optimal performance and immediate repair of degraded components.</t>
  </si>
  <si>
    <t>Cameras and sensors degrade silently over time, so without scheduled maintenance a failed device leaves an unnoticed coverage gap until an incident exposes it.</t>
  </si>
  <si>
    <t>Maintain an inventory of surveillance assets, schedule preventative maintenance, track component health, and expedite repair of failures.</t>
  </si>
  <si>
    <t>No maintenance; devices fixed only when noticed broken.</t>
  </si>
  <si>
    <t>Repairs reactive with no schedule.</t>
  </si>
  <si>
    <t>Maintenance done for some equipment inconsistently.</t>
  </si>
  <si>
    <t>Preventative maintenance scheduled across all devices with prompt repair.</t>
  </si>
  <si>
    <t>Device uptime and mean time to repair are tracked and improved.</t>
  </si>
  <si>
    <t>ID.AM-08, PR.PS-01 (Partial, asserted)</t>
  </si>
  <si>
    <t>MA-2, MA-6, PE-6 (Strong, asserted)</t>
  </si>
  <si>
    <t>A.7.4, A.8.14 (Partial, asserted)</t>
  </si>
  <si>
    <t>Maintenance management for physical security assets; illustrative: CMMS scheduling, device health monitoring in VMS. Category, not a product choice. Illustrative, not endorsements.</t>
  </si>
  <si>
    <t>VID-15</t>
  </si>
  <si>
    <t>Surveillance System Testing &amp; Validation</t>
  </si>
  <si>
    <t>Requires periodic testing of cameras, sensors, and alerting to validate functionality, image clarity, recording accuracy, and intrusion detection reliability.</t>
  </si>
  <si>
    <t>The organization shall periodically test surveillance cameras, sensors, and alerting mechanisms to validate functionality, image clarity, recording accuracy, and intrusion detection reliability.</t>
  </si>
  <si>
    <t>Equipment can appear online yet fail to record clearly or fire alerts, so without testing the failure is discovered only when footage or an alarm is needed and missing.</t>
  </si>
  <si>
    <t>Run scheduled tests of image quality, recording, and alarm paths, document results, and remediate failures against a target. See Surveillance System Maintenance Schedule (VID-14).</t>
  </si>
  <si>
    <t>No testing of surveillance or detection functions.</t>
  </si>
  <si>
    <t>Testing only after a suspected failure.</t>
  </si>
  <si>
    <t>Some components tested without a schedule or records.</t>
  </si>
  <si>
    <t>Cameras, sensors, and alerts tested periodically with documented results.</t>
  </si>
  <si>
    <t>Test pass rates are tracked and drive remediation and coverage changes.</t>
  </si>
  <si>
    <t>ID.IM-02, PR.PS-01 (Partial, asserted)</t>
  </si>
  <si>
    <t>PE-6, CP-4, SI-4 (Partial, asserted)</t>
  </si>
  <si>
    <t>A.7.4, A.8.8 (Partial, asserted)</t>
  </si>
  <si>
    <t>Surveillance testing and validation practices; illustrative: scheduled camera image-quality checks, alarm path walk-tests. Category, not a product choice. Illustrative, not endorsements.</t>
  </si>
  <si>
    <t>VID-16</t>
  </si>
  <si>
    <t>Covert Surveillance Authorization</t>
  </si>
  <si>
    <t>Requires documented executive authorization and legal counsel review before any covert surveillance is implemented.</t>
  </si>
  <si>
    <t>The organization shall require documented executive authorization and legal counsel review before implementing covert surveillance measures in any facility.</t>
  </si>
  <si>
    <t>Covert surveillance without authorization and legal review exposes the organization to unlawful monitoring claims, evidence suppression, and severe reputational and regulatory harm.</t>
  </si>
  <si>
    <t>Require a documented approval workflow with executive sign-off and legal review before covert measures, recording scope, justification, and duration.</t>
  </si>
  <si>
    <t>Covert surveillance possible with no authorization control.</t>
  </si>
  <si>
    <t>Approvals sought informally and inconsistently.</t>
  </si>
  <si>
    <t>Some approval required but without legal review or records.</t>
  </si>
  <si>
    <t>Documented executive authorization and legal review required before covert surveillance.</t>
  </si>
  <si>
    <t>Covert-surveillance approvals are audited for compliance and scope adherence.</t>
  </si>
  <si>
    <t>PL-4, PT-1, PE-6 (Partial, asserted)</t>
  </si>
  <si>
    <t>Governance approval and legal review workflows; illustrative: documented authorization forms, policy-managed approval tracking. Category, not a product choice. Illustrative, not endorsements.</t>
  </si>
  <si>
    <t>VID-17</t>
  </si>
  <si>
    <t>Monitoring of Perimeter Zones</t>
  </si>
  <si>
    <t>Requires surveillance and intrusion detection at facility perimeter boundaries such as fences, gates, and building exteriors.</t>
  </si>
  <si>
    <t>The organization shall deploy surveillance and intrusion detection systems at facility perimeter boundaries, including fences, gates, and building exteriors, to detect unauthorized approach or access attempts.</t>
  </si>
  <si>
    <t>Detection that starts only at the building door gives an intruder free movement across grounds, so an approach or breach is caught late instead of at the perimeter where response has more time.</t>
  </si>
  <si>
    <t>Deploy perimeter cameras and detection at fences, gates, and exteriors, cover approach paths, and route events to monitoring. See Surveillance Coverage Requirements (VID-01).</t>
  </si>
  <si>
    <t>No perimeter surveillance or detection.</t>
  </si>
  <si>
    <t>A few exterior cameras placed ad hoc.</t>
  </si>
  <si>
    <t>Perimeter covered partially with gaps at approaches.</t>
  </si>
  <si>
    <t>Perimeter boundaries covered by surveillance and detection tied to monitoring.</t>
  </si>
  <si>
    <t>Perimeter coverage and detection efficacy are tested and improved.</t>
  </si>
  <si>
    <t>A.7.1, A.7.4 (Strong, asserted)</t>
  </si>
  <si>
    <t>Perimeter surveillance and intrusion detection; illustrative: exterior IP cameras, fence-line and gate sensors over open protocols. Category, not a product choice. Illustrative, not endorsements.</t>
  </si>
  <si>
    <t>VID-18</t>
  </si>
  <si>
    <t>Emergency Response Integration</t>
  </si>
  <si>
    <t>Requires surveillance and intrusion detection to be integrated with emergency response protocols for rapid alert verification and coordination with responders.</t>
  </si>
  <si>
    <t>The organization shall ensure surveillance and intrusion detection systems are integrated with emergency response protocols, enabling rapid verification of alerts and coordination with law enforcement or internal response teams.</t>
  </si>
  <si>
    <t>Alerts that do not feed response protocols produce delays and false-alarm fatigue, so a real intrusion may not reach law enforcement or internal responders in time to matter.</t>
  </si>
  <si>
    <t>Define procedures linking alarm verification to escalation, connect systems to response teams and law enforcement notification, and rehearse the workflow.</t>
  </si>
  <si>
    <t>Alerts are not tied to any response procedure.</t>
  </si>
  <si>
    <t>Response handled informally per event.</t>
  </si>
  <si>
    <t>Some escalation paths defined but not integrated or rehearsed.</t>
  </si>
  <si>
    <t>Alerts drive defined verification and escalation to response teams and law enforcement.</t>
  </si>
  <si>
    <t>Response integration is exercised and alert-to-response times are measured.</t>
  </si>
  <si>
    <t>IR-4, IR-6, PE-6 (Partial, asserted)</t>
  </si>
  <si>
    <t>Alarm verification and response integration; illustrative: central station monitoring, integrated notification and dispatch workflows. Category, not a product choice. Illustrative, not endorsements.</t>
  </si>
  <si>
    <t>VID-19</t>
  </si>
  <si>
    <t>Camera Failover and Redundancy</t>
  </si>
  <si>
    <t>Requires redundancy and failover for critical surveillance cameras and recording systems to maintain coverage during equipment failure or power loss.</t>
  </si>
  <si>
    <t>The organization shall implement redundancy and failover capabilities for critical surveillance cameras and recording systems to maintain coverage during equipment failure or power loss.</t>
  </si>
  <si>
    <t>A single point of failure or a power outage can blind critical coverage exactly when an incident occurs, so an attacker who induces or waits for a failure operates unrecorded.</t>
  </si>
  <si>
    <t>Provide redundant recording, backup power, and failover for critical cameras, and verify continuity during failure scenarios. See Surveillance System Testing and Validation (VID-15).</t>
  </si>
  <si>
    <t>No redundancy; any failure or outage ends coverage.</t>
  </si>
  <si>
    <t>Some backup power or spares without a plan.</t>
  </si>
  <si>
    <t>Redundancy for parts of the system, untested.</t>
  </si>
  <si>
    <t>Critical cameras and recording have redundancy, failover, and backup power.</t>
  </si>
  <si>
    <t>Failover is tested regularly and continuity gaps are remediated.</t>
  </si>
  <si>
    <t>PR.IR-04, PR.PS-01 (Partial, asserted)</t>
  </si>
  <si>
    <t>CP-2, CP-7, PE-11 (Strong, asserted)</t>
  </si>
  <si>
    <t>A.8.14, A.7.11 (Strong, asserted)</t>
  </si>
  <si>
    <t>Redundancy and backup power for surveillance; illustrative: redundant/failover recording, UPS and backup power for critical devices. Category, not a product choice. Illustrative, not endorsements.</t>
  </si>
  <si>
    <t>VID-20</t>
  </si>
  <si>
    <t>Third-Party Surveillance Restrictions</t>
  </si>
  <si>
    <t>Requires prohibiting or strictly regulating third-party control or monitoring of surveillance systems, with vendor access logged, justified, and scope-limited.</t>
  </si>
  <si>
    <t>The organization shall prohibit or strictly regulate third-party control or monitoring of organizational surveillance systems, ensuring vendor access is logged, justified, and limited to the scope of service.</t>
  </si>
  <si>
    <t>Unregulated vendor access to surveillance systems creates an outside party that can watch feeds or alter configuration, turning a maintenance channel into a covert monitoring or sabotage vector.</t>
  </si>
  <si>
    <t>Contractually restrict third-party access, grant it just-in-time and scope-limited, log all vendor sessions, and revoke on completion. See Remote Surveillance Access Control (VID-21).</t>
  </si>
  <si>
    <t>Third-party access unrestricted and unlogged.</t>
  </si>
  <si>
    <t>Vendor access allowed case by case without records.</t>
  </si>
  <si>
    <t>Some vendor access controlled but inconsistently logged.</t>
  </si>
  <si>
    <t>Vendor access is justified, scope-limited, logged, and time-bound.</t>
  </si>
  <si>
    <t>Vendor access is reviewed on a cadence and unused paths are removed.</t>
  </si>
  <si>
    <t>GV.SC-07, PR.AA-05 (Partial, asserted)</t>
  </si>
  <si>
    <t>AC-6, AC-20, SA-9 (Partial, asserted)</t>
  </si>
  <si>
    <t>A.5.19, A.5.22, A.8.2 (Strong, asserted)</t>
  </si>
  <si>
    <t>CIS 6, CIS 15 (Partial, asserted)</t>
  </si>
  <si>
    <t>Third-party access governance and logging; illustrative: vendor access management with session logging, just-in-time privileged access. Category, not a product choice. Illustrative, not endorsements.</t>
  </si>
  <si>
    <t>VID-21</t>
  </si>
  <si>
    <t>Remote Surveillance Access Control</t>
  </si>
  <si>
    <t>Requires safeguards for remote access to surveillance systems, including multi-factor authentication and session logging for offsite monitoring.</t>
  </si>
  <si>
    <t>The organization shall implement safeguards to manage and secure remote access to surveillance systems, including multi-factor authentication and session logging for offsite monitoring.</t>
  </si>
  <si>
    <t>Remote access without strong authentication and logging exposes surveillance systems to credential attacks over the internet, so a compromised login yields live feeds and control with no trace.</t>
  </si>
  <si>
    <t>Require MFA for all remote access, tunnel sessions over secure channels, log every session, and restrict source and privilege. See Surveillance System Access Controls (VID-06).</t>
  </si>
  <si>
    <t>Remote access with single-factor login or none required.</t>
  </si>
  <si>
    <t>Remote access allowed ad hoc without MFA or logging.</t>
  </si>
  <si>
    <t>MFA or logging present for some remote paths.</t>
  </si>
  <si>
    <t>Remote access requires MFA over secure channels with session logging.</t>
  </si>
  <si>
    <t>Remote access controls and logs are reviewed and hardened on a cadence.</t>
  </si>
  <si>
    <t>AC-17, IA-2, AU-2 (Strong, asserted)</t>
  </si>
  <si>
    <t>A.6.7, A.8.5, A.5.15 (Strong, asserted)</t>
  </si>
  <si>
    <t>Secure remote access and MFA; illustrative: VPN or zero-trust access with MFA, TOTP/FIDO2 authenticators, session logging. Category, not a product choice. Illustrative, not endorsements.</t>
  </si>
  <si>
    <t>VID-22</t>
  </si>
  <si>
    <t>Post-Incident Video Review Protocols</t>
  </si>
  <si>
    <t>Requires defined procedures for reviewing surveillance footage and intrusion logs after security incidents, with documented findings for root cause and corrective action.</t>
  </si>
  <si>
    <t>The organization shall define and enforce procedures for reviewing surveillance footage and intrusion logs following security incidents, with findings documented for root cause analysis and corrective action.</t>
  </si>
  <si>
    <t>Without a review protocol, footage and logs after an incident are examined inconsistently or not at all, so lessons and evidence are lost and the same weakness recurs.</t>
  </si>
  <si>
    <t>Define a post-incident review procedure that pulls relevant footage and logs, documents findings, and feeds root cause analysis and corrective actions.</t>
  </si>
  <si>
    <t>No post-incident review of footage or logs.</t>
  </si>
  <si>
    <t>Footage reviewed informally when someone thinks to.</t>
  </si>
  <si>
    <t>Reviews happen for some incidents without documentation.</t>
  </si>
  <si>
    <t>Defined procedure reviews footage and logs and documents findings after incidents.</t>
  </si>
  <si>
    <t>Review findings drive corrective actions that are tracked to closure.</t>
  </si>
  <si>
    <t>RS.AN-03, ID.IM-01 (Partial, asserted)</t>
  </si>
  <si>
    <t>IR-4, AU-6, PE-6 (Partial, asserted)</t>
  </si>
  <si>
    <t>A.5.27, A.5.28 (Strong, asserted)</t>
  </si>
  <si>
    <t>Post-incident review and evidence handling; illustrative: incident review procedures, footage export with chain-of-custody records. Category, not a product choice. Illustrative, not endorsements.</t>
  </si>
  <si>
    <t>AI Security</t>
  </si>
  <si>
    <t>AI Governance and Accountability (AIG)</t>
  </si>
  <si>
    <t>AIG-01</t>
  </si>
  <si>
    <t>AI Governance Structure and Accountability</t>
  </si>
  <si>
    <t>Establishes the leadership structure and decision authority that owns AI risk, so AI is directed deliberately rather than adopted team by team.</t>
  </si>
  <si>
    <t>The organization shall establish a governance structure with defined roles, responsibilities, and decision authority for AI, including a designated executive accountable for AI risk.</t>
  </si>
  <si>
    <t>Without clear ownership, AI is adopted in silos with no one accountable for its safety, security, or compliance, and risks surface only after harm.</t>
  </si>
  <si>
    <t>Name an executive owner for AI risk; charter a cross-functional AI governance body; document decision rights and escalation.</t>
  </si>
  <si>
    <t>No one owns AI risk; adoption is unmanaged.</t>
  </si>
  <si>
    <t>An individual informally raises AI concerns; no defined authority.</t>
  </si>
  <si>
    <t>A recurring governance discussion occurs but roles and decision rights are not documented.</t>
  </si>
  <si>
    <t>AI governance roles, an accountable executive, and decision rights are documented and applied enterprise-wide.</t>
  </si>
  <si>
    <t>Governance effectiveness is measured, reviewed, and improved on a cadence.</t>
  </si>
  <si>
    <t>PM-1, PM-2, PM-9 (Partial, asserted)</t>
  </si>
  <si>
    <t>Cl.5.1, A.5.1 (Partial, asserted)</t>
  </si>
  <si>
    <t>Cl.5, A.2, A.3 (Strong, asserted)</t>
  </si>
  <si>
    <t>GOVERN 1, GOVERN 2 (Strong, asserted)</t>
  </si>
  <si>
    <t>GRC / AI governance platforms; illustrative: enterprise GRC suites, open-source policy registries. Category, not a product choice. Illustrative, not endorsements.</t>
  </si>
  <si>
    <t>AIG-02</t>
  </si>
  <si>
    <t>AI Policy and Acceptable Use</t>
  </si>
  <si>
    <t>Defines in policy what AI use is permitted, prohibited, and conditional, giving every team one authoritative reference.</t>
  </si>
  <si>
    <t>The organization shall establish, document, and maintain an AI policy that defines permitted and prohibited uses of AI and the requirements for its responsible and secure use.</t>
  </si>
  <si>
    <t>Absent a policy, staff use AI tools (including public generative AI) in ways that leak data, violate law, or create liability, with no basis to enforce limits.</t>
  </si>
  <si>
    <t>Publish an AI acceptable-use policy covering approved tools, prohibited uses, and data rules; require acknowledgement; align to the policy framework.</t>
  </si>
  <si>
    <t>No AI policy exists.</t>
  </si>
  <si>
    <t>Verbal or scattered email guidance only.</t>
  </si>
  <si>
    <t>A draft or partial policy is used inconsistently.</t>
  </si>
  <si>
    <t>An approved AI acceptable-use policy is published, acknowledged, and enforced enterprise-wide.</t>
  </si>
  <si>
    <t>Policy is versioned, exceptions tracked, and revised on a cadence.</t>
  </si>
  <si>
    <t>GV.PO (Partial, asserted)</t>
  </si>
  <si>
    <t>PL-1, PL-4, PM-1 (Partial, asserted)</t>
  </si>
  <si>
    <t>A.5.1 (Partial, asserted)</t>
  </si>
  <si>
    <t>A.2 (Strong, asserted)</t>
  </si>
  <si>
    <t>GOVERN 1.1 (Strong, asserted)</t>
  </si>
  <si>
    <t>Policy management platforms; illustrative: enterprise policy/GRC suites, wiki-based policy registries. Category, not a product choice. Illustrative, not endorsements.</t>
  </si>
  <si>
    <t>AIG-03</t>
  </si>
  <si>
    <t>AI System Inventory and Registration</t>
  </si>
  <si>
    <t>Maintains a current register of AI systems in development, production, and procured, so the organization can govern what AI it runs.</t>
  </si>
  <si>
    <t>The organization shall maintain a current inventory of AI and machine learning systems in development, in production, and procured from third parties, recording ownership, purpose, and risk classification.</t>
  </si>
  <si>
    <t>You cannot govern, secure, or assess AI you cannot see; shadow AI and embedded vendor AI escape every downstream control.</t>
  </si>
  <si>
    <t>Stand up an AI inventory capturing owner, purpose, data, and risk tier; require registration at intake and procurement; reconcile against discovery.</t>
  </si>
  <si>
    <t>No inventory; AI systems are unknown.</t>
  </si>
  <si>
    <t>An ad hoc list exists for some known systems.</t>
  </si>
  <si>
    <t>A spreadsheet inventory is maintained but incomplete and manual.</t>
  </si>
  <si>
    <t>A complete AI inventory with ownership and risk tier is required at intake.</t>
  </si>
  <si>
    <t>Inventory accuracy is measured, reconciled against automated discovery, and kept current.</t>
  </si>
  <si>
    <t>ID.AM-01, ID.AM-02 (Partial, asserted)</t>
  </si>
  <si>
    <t>A.4, A.6 (Strong, asserted)</t>
  </si>
  <si>
    <t>MAP 1 (Strong, asserted)</t>
  </si>
  <si>
    <t>Asset/model inventory and registries; illustrative: CMDB tooling, open-source ML model registries (e.g., MLflow). Category, not a product choice. Illustrative, not endorsements.</t>
  </si>
  <si>
    <t>AIG-04</t>
  </si>
  <si>
    <t>AI Risk Classification and Tiering</t>
  </si>
  <si>
    <t>Classifies AI systems by risk so oversight and controls scale to potential harm rather than treating all AI alike.</t>
  </si>
  <si>
    <t>The organization shall classify AI systems by risk based on factors such as impact, autonomy, and data sensitivity, and apply controls proportionate to each system's tier.</t>
  </si>
  <si>
    <t>Treating a low-stakes model and a consequential automated decision system identically either over-burdens innovation or under-controls the systems that cause real harm.</t>
  </si>
  <si>
    <t>Define a tiering scheme (impact x autonomy x data sensitivity); classify each system; bind control depth and review to tier.</t>
  </si>
  <si>
    <t>No risk classification of AI.</t>
  </si>
  <si>
    <t>Risk is judged informally, case by case.</t>
  </si>
  <si>
    <t>A tiering rubric exists but is applied inconsistently.</t>
  </si>
  <si>
    <t>A documented tiering scheme drives control depth for all AI systems.</t>
  </si>
  <si>
    <t>Tiering criteria are reviewed against outcomes and recalibrated on a cadence.</t>
  </si>
  <si>
    <t>ID.RA, GV.RM (Partial, asserted)</t>
  </si>
  <si>
    <t>RA-2, RA-3 (Partial, asserted)</t>
  </si>
  <si>
    <t>A.5.9, Cl.6.1 (Weak, asserted)</t>
  </si>
  <si>
    <t>A.5 (Strong, asserted)</t>
  </si>
  <si>
    <t>MAP 1.5, MAP 5 (Strong, asserted)</t>
  </si>
  <si>
    <t>Risk assessment / GRC tooling; illustrative: risk-register modules, AI risk-tiering templates. Category, not a product choice. Illustrative, not endorsements.</t>
  </si>
  <si>
    <t>AIG-05</t>
  </si>
  <si>
    <t>AI Use Case Review and Approval</t>
  </si>
  <si>
    <t>Requires documented review and approval of AI use cases before build or deployment, including a prohibited-use screen.</t>
  </si>
  <si>
    <t>The organization shall require documented review and approval of AI use cases before development or deployment, including intended purpose, affected parties, and screening against prohibited uses.</t>
  </si>
  <si>
    <t>AI built without an intake gate ships purposes that are non-compliant, unsafe, or reputationally damaging, discovered only after deployment.</t>
  </si>
  <si>
    <t>Create an AI intake/approval workflow recording purpose, affected parties, and a prohibited-use screen; gate build and deployment on approval by tier.</t>
  </si>
  <si>
    <t>No review; use cases proceed unassessed.</t>
  </si>
  <si>
    <t>Occasional informal review by a manager.</t>
  </si>
  <si>
    <t>A review step exists but approval and records are inconsistent.</t>
  </si>
  <si>
    <t>A documented review-and-approval gate precedes build and deployment.</t>
  </si>
  <si>
    <t>Gate outcomes are tracked, cycle time measured, and criteria improved.</t>
  </si>
  <si>
    <t>GV.RM, ID.RA (Partial, asserted)</t>
  </si>
  <si>
    <t>SA-3, SA-4, RA-3 (Partial, asserted)</t>
  </si>
  <si>
    <t>A.5.8, Cl.6.1 (Weak, asserted)</t>
  </si>
  <si>
    <t>A.5, A.6 (Strong, asserted)</t>
  </si>
  <si>
    <t>MAP 1, MEASURE 1 (Strong, asserted)</t>
  </si>
  <si>
    <t>Intake / workflow and GRC tooling; illustrative: service-request/workflow platforms, review-board templates. Category, not a product choice. Illustrative, not endorsements.</t>
  </si>
  <si>
    <t>AIG-06</t>
  </si>
  <si>
    <t>AI Ethics and Responsible Use Oversight</t>
  </si>
  <si>
    <t>Provides a body or process to evaluate AI against ethical, fairness, safety, and legal considerations, beyond pure security.</t>
  </si>
  <si>
    <t>The organization shall establish a review body or process to evaluate AI use cases against ethical, fairness, safety, and legal considerations.</t>
  </si>
  <si>
    <t>AI that is technically secure can still discriminate, mislead, or harm; without responsible-use oversight these failures reach production and users.</t>
  </si>
  <si>
    <t>Charter a responsible-AI review with fairness, safety, and legal input; require it for higher-tier use cases; document rationale.</t>
  </si>
  <si>
    <t>No ethical or responsible-use review.</t>
  </si>
  <si>
    <t>Concerns raised informally by individuals.</t>
  </si>
  <si>
    <t>A review happens for some cases without consistent criteria.</t>
  </si>
  <si>
    <t>A documented responsible-use review with defined criteria applies to higher-risk AI.</t>
  </si>
  <si>
    <t>Review outcomes and post-deployment harms are tracked and feed back into criteria.</t>
  </si>
  <si>
    <t>PM-9 (Weak; no direct ethics control, asserted)</t>
  </si>
  <si>
    <t>A.5, A.9 (Strong, asserted)</t>
  </si>
  <si>
    <t>GOVERN 3, MAP 1.1 (Strong, asserted)</t>
  </si>
  <si>
    <t>Responsible-AI review process / toolkits; illustrative: open fairness toolkits (e.g., AI Fairness 360), model-documentation templates. Category, not a product choice. Illustrative, not endorsements.</t>
  </si>
  <si>
    <t>AIG-07</t>
  </si>
  <si>
    <t>AI Roles, Competency, and Training</t>
  </si>
  <si>
    <t>Defines the competencies AI work requires and trains the relevant roles in secure, responsible AI practice.</t>
  </si>
  <si>
    <t>The organization shall define required competencies for personnel involved in AI and provide role-based training on secure and responsible AI practices.</t>
  </si>
  <si>
    <t>Teams building or operating AI without defined competency introduce avoidable failures and cannot recognize AI-specific risks.</t>
  </si>
  <si>
    <t>Define competency expectations per AI role; deliver role-based secure/responsible-AI training; track completion.</t>
  </si>
  <si>
    <t>No defined competencies or AI training.</t>
  </si>
  <si>
    <t>Individuals self-educate; no program.</t>
  </si>
  <si>
    <t>Some training offered but not role-based or tracked.</t>
  </si>
  <si>
    <t>Role-based AI competency and training are defined and delivered.</t>
  </si>
  <si>
    <t>Training effectiveness is measured and refreshed on a cadence.</t>
  </si>
  <si>
    <t>PR.AT, GV.RR (Partial, asserted)</t>
  </si>
  <si>
    <t>A.6.3, Cl.7.2 (Partial, asserted)</t>
  </si>
  <si>
    <t>A.3, A.4 (Strong, asserted)</t>
  </si>
  <si>
    <t>GOVERN 2.2 (Strong, asserted)</t>
  </si>
  <si>
    <t>Security awareness / LMS platforms; illustrative: enterprise LMS, role-based training modules. Category, not a product choice. Illustrative, not endorsements.</t>
  </si>
  <si>
    <t>AIG-08</t>
  </si>
  <si>
    <t>AI Risk Appetite and Tolerance</t>
  </si>
  <si>
    <t>Sets and approves how much AI risk the organization will accept, so AI decisions are made against a stated bar.</t>
  </si>
  <si>
    <t>The organization shall define and approve its risk appetite and tolerances for AI and ensure AI initiatives are aligned to them.</t>
  </si>
  <si>
    <t>Without a stated appetite, AI risk decisions are inconsistent and unaccountable, and high-risk uses proceed with no explicit acceptance.</t>
  </si>
  <si>
    <t>Define AI risk appetite and tolerances approved by leadership; express them in tiering thresholds; require acceptance for exceedances.</t>
  </si>
  <si>
    <t>No stated AI risk appetite.</t>
  </si>
  <si>
    <t>Appetite is implicit and varies by decision-maker.</t>
  </si>
  <si>
    <t>Appetite is discussed but not formally approved or applied.</t>
  </si>
  <si>
    <t>An approved AI risk appetite guides decisions enterprise-wide.</t>
  </si>
  <si>
    <t>Appetite is reviewed against realized risk and adjusted on a cadence.</t>
  </si>
  <si>
    <t>GV.RM-01, GV.RM-02 (Partial, asserted)</t>
  </si>
  <si>
    <t>PM-9, RA-1 (Partial, asserted)</t>
  </si>
  <si>
    <t>Cl.6.1, A.5 (Strong, asserted)</t>
  </si>
  <si>
    <t>GOVERN 1.3, MAP 5 (Strong, asserted)</t>
  </si>
  <si>
    <t>ERM / GRC tooling; illustrative: enterprise risk-management platforms, risk-appetite statement templates. Category, not a product choice. Illustrative, not endorsements.</t>
  </si>
  <si>
    <t>AIG-09</t>
  </si>
  <si>
    <t>AI Regulatory and Legal Alignment</t>
  </si>
  <si>
    <t>Identifies applicable AI law and obligations and keeps policy and controls aligned as the landscape shifts.</t>
  </si>
  <si>
    <t>The organization shall identify applicable AI laws, regulations, and obligations, maintain alignment with them, and reflect changes in policy and controls.</t>
  </si>
  <si>
    <t>AI regulation moves quickly and varies by jurisdiction; falling out of alignment creates legal exposure and forces costly retrofits.</t>
  </si>
  <si>
    <t>Maintain a register of applicable AI obligations by jurisdiction and use; assign legal ownership; trigger updates on regulatory change.</t>
  </si>
  <si>
    <t>Applicable AI obligations are unknown.</t>
  </si>
  <si>
    <t>Awareness of some obligations, no tracking.</t>
  </si>
  <si>
    <t>A list of obligations exists but is not maintained.</t>
  </si>
  <si>
    <t>Applicable AI obligations are tracked and reflected in policy and controls.</t>
  </si>
  <si>
    <t>Horizon-scanning is in place and changes are implemented on a cadence.</t>
  </si>
  <si>
    <t>GV.OC-03, GV.RM (Partial, asserted)</t>
  </si>
  <si>
    <t>PM-8, PL-1 (Weak, asserted)</t>
  </si>
  <si>
    <t>Cl.4.1, A.2 (Strong, asserted)</t>
  </si>
  <si>
    <t>GOVERN 1.1 (Partial, asserted)</t>
  </si>
  <si>
    <t>Regulatory-tracking / GRC tooling; illustrative: compliance-obligation registers, legal horizon-scanning services. Category, not a product choice. Illustrative, not endorsements.</t>
  </si>
  <si>
    <t>AIG-10</t>
  </si>
  <si>
    <t>AI Procurement and Acquisition Requirements</t>
  </si>
  <si>
    <t>Embeds AI-specific security, transparency, and responsibility requirements into how AI is procured.</t>
  </si>
  <si>
    <t>The organization shall embed AI-specific security, transparency, and responsibility requirements into the procurement of AI systems, models, and services.</t>
  </si>
  <si>
    <t>Procured AI carries undisclosed training data, weak security, and opaque behavior into the enterprise unless requirements are set before purchase.</t>
  </si>
  <si>
    <t>Add AI clauses to procurement (provenance, security, evaluation results, incident notice); require them for AI acquisitions by tier.</t>
  </si>
  <si>
    <t>No AI-specific procurement requirements.</t>
  </si>
  <si>
    <t>Ad hoc questions asked of some vendors.</t>
  </si>
  <si>
    <t>Some AI clauses used inconsistently.</t>
  </si>
  <si>
    <t>Standard AI procurement requirements apply to AI acquisitions.</t>
  </si>
  <si>
    <t>Vendor conformance is tracked and requirements refined on a cadence.</t>
  </si>
  <si>
    <t>GV.SC, ID.RA-10 (Partial, asserted)</t>
  </si>
  <si>
    <t>SA-4, SR-3, SR-5 (Partial, asserted)</t>
  </si>
  <si>
    <t>A.10 (Strong, asserted)</t>
  </si>
  <si>
    <t>MAP 4, GOVERN 6 (Strong, asserted)</t>
  </si>
  <si>
    <t>Third-party risk / procurement tooling; illustrative: TPRM platforms, procurement questionnaire templates. Category, not a product choice. Illustrative, not endorsements.</t>
  </si>
  <si>
    <t>AIG-11</t>
  </si>
  <si>
    <t>Third-Party and Vendor AI Governance</t>
  </si>
  <si>
    <t>Extends AI governance to third-party providers, requiring disclosure of provenance, training practices, and controls.</t>
  </si>
  <si>
    <t>The organization shall extend AI governance to third-party AI providers, requiring disclosure of model provenance, training practices, and security controls (see Third-Party Risk Management, TPR).</t>
  </si>
  <si>
    <t>Third-party AI is a governance blind spot; provider model changes, data practices, and incidents affect you without visibility or recourse.</t>
  </si>
  <si>
    <t>Require provider disclosures (provenance, training practices, security, evaluation, change notice); assess by tier; reflect in contracts. Cross-reference TPR.</t>
  </si>
  <si>
    <t>Third-party AI is ungoverned.</t>
  </si>
  <si>
    <t>Some providers questioned informally.</t>
  </si>
  <si>
    <t>Disclosures requested but inconsistently obtained or assessed.</t>
  </si>
  <si>
    <t>Third-party AI providers are governed with required disclosures and tiered assessment.</t>
  </si>
  <si>
    <t>Provider posture and changes are monitored continuously and reviewed on a cadence.</t>
  </si>
  <si>
    <t>GV.SC-01, GV.SC-07 (Partial, asserted)</t>
  </si>
  <si>
    <t>SR-3, SR-6, SA-9 (Partial, asserted)</t>
  </si>
  <si>
    <t>A.5.19-A.5.23 (Partial, asserted)</t>
  </si>
  <si>
    <t>MAP 4.1, GOVERN 6.1 (Strong, asserted)</t>
  </si>
  <si>
    <t>Third-party risk management tooling; illustrative: TPRM/vendor-risk platforms, vendor AI assessment questionnaires. Category, not a product choice. Illustrative, not endorsements.</t>
  </si>
  <si>
    <t>AIG-12</t>
  </si>
  <si>
    <t>AI Policy Exception Management</t>
  </si>
  <si>
    <t>Manages exceptions to AI policy with risk acceptance by an appropriate authority and a defined expiry.</t>
  </si>
  <si>
    <t>The organization shall manage and document exceptions to AI policy with risk acceptance by an appropriate authority and a defined expiry.</t>
  </si>
  <si>
    <t>Undocumented exceptions become permanent unmanaged risk; without expiry and ownership, temporary deviations quietly become the norm.</t>
  </si>
  <si>
    <t>Provide an exception process requiring justification, risk acceptance at the right level, compensating controls, and an expiry with review.</t>
  </si>
  <si>
    <t>Exceptions are undocumented or unlimited.</t>
  </si>
  <si>
    <t>Exceptions granted verbally, no record.</t>
  </si>
  <si>
    <t>Exceptions recorded but without consistent approval or expiry.</t>
  </si>
  <si>
    <t>Exceptions are documented, risk-accepted at the right level, and time-bound.</t>
  </si>
  <si>
    <t>Exception volume and aging are tracked and driven down on a cadence.</t>
  </si>
  <si>
    <t>GV.PO-02, GV.RM (Partial, asserted)</t>
  </si>
  <si>
    <t>CA-5, PL-1 (Partial, asserted)</t>
  </si>
  <si>
    <t>A.5.1, Cl.6.1 (Weak, asserted)</t>
  </si>
  <si>
    <t>A.2 (Partial, asserted)</t>
  </si>
  <si>
    <t>GOVERN 1.4 (Partial, asserted)</t>
  </si>
  <si>
    <t>GRC / exception-tracking tooling; illustrative: risk-exception registers, workflow platforms. Category, not a product choice. Illustrative, not endorsements.</t>
  </si>
  <si>
    <t>AIG-13</t>
  </si>
  <si>
    <t>AI Accountability and Human Responsibility</t>
  </si>
  <si>
    <t>Assigns a responsible human owner accountable for each deployed AI system's decisions and outcomes.</t>
  </si>
  <si>
    <t>The organization shall assign a responsible human owner accountable for the decisions and outcomes of each deployed AI system.</t>
  </si>
  <si>
    <t>Diffuse or absent ownership lets AI make consequential decisions with no human answerable, undermining redress and accountability.</t>
  </si>
  <si>
    <t>Record a named accountable owner per deployed AI system; define responsibility for outcomes, monitoring, and response.</t>
  </si>
  <si>
    <t>No human is accountable for AI outcomes.</t>
  </si>
  <si>
    <t>Ownership is assumed but not assigned.</t>
  </si>
  <si>
    <t>Owners named for some systems, inconsistently.</t>
  </si>
  <si>
    <t>Every deployed AI system has a named accountable human owner.</t>
  </si>
  <si>
    <t>Accountability is exercised through outcome review and reaffirmed on a cadence.</t>
  </si>
  <si>
    <t>GV.RR-02 (Partial, asserted)</t>
  </si>
  <si>
    <t>PM-2, PL-4 (Partial, asserted)</t>
  </si>
  <si>
    <t>A.5.2, Cl.5.3 (Partial, asserted)</t>
  </si>
  <si>
    <t>A.3, A.9 (Strong, asserted)</t>
  </si>
  <si>
    <t>GOVERN 2, MANAGE 1 (Strong, asserted)</t>
  </si>
  <si>
    <t>Inventory / RACI tooling; illustrative: AI inventory ownership fields, RACI templates. Category, not a product choice. Illustrative, not endorsements.</t>
  </si>
  <si>
    <t>AIG-14</t>
  </si>
  <si>
    <t>AI Documentation and Recordkeeping</t>
  </si>
  <si>
    <t>Requires and retains documentation of AI purpose, data, design, and decisions sufficient for audit and accountability.</t>
  </si>
  <si>
    <t>The organization shall require and retain documentation of AI system purpose, data, design, and decisions sufficient to support audit and accountability.</t>
  </si>
  <si>
    <t>Undocumented AI cannot be audited, explained, or defended; when questioned by regulators or affected parties, the organization has no record.</t>
  </si>
  <si>
    <t>Define minimum AI documentation (purpose, data, design, decisions, evaluations) and retention; require it by tier; store with the inventory record.</t>
  </si>
  <si>
    <t>No AI documentation retained.</t>
  </si>
  <si>
    <t>Documentation exists only in individuals' notes.</t>
  </si>
  <si>
    <t>Some documentation kept, inconsistent in scope.</t>
  </si>
  <si>
    <t>Defined AI documentation is required and retained per policy.</t>
  </si>
  <si>
    <t>Documentation completeness is checked and retention managed on a cadence.</t>
  </si>
  <si>
    <t>GV.OC, ID.AM (Weak, asserted)</t>
  </si>
  <si>
    <t>SA-5, PM-5 (Partial, asserted)</t>
  </si>
  <si>
    <t>A.5.9, Cl.7.5 (Partial, asserted)</t>
  </si>
  <si>
    <t>MAP 1, MEASURE 1 (Partial, asserted)</t>
  </si>
  <si>
    <t>Documentation / model-card tooling; illustrative: model cards, datasheets for datasets, document repositories. Category, not a product choice. Illustrative, not endorsements.</t>
  </si>
  <si>
    <t>AIG-15</t>
  </si>
  <si>
    <t>AI Resource and Expertise Assurance</t>
  </si>
  <si>
    <t>Ensures sufficient resources, tooling, and expertise are allocated to manage AI risk across the lifecycle.</t>
  </si>
  <si>
    <t>The organization shall ensure sufficient resources, tooling, and expertise are allocated to manage AI risk across the lifecycle.</t>
  </si>
  <si>
    <t>AI governance that exists on paper but is unstaffed and unfunded fails silently, leaving controls unoperated and risk unmanaged.</t>
  </si>
  <si>
    <t>Budget and staff AI risk activities; secure needed expertise (internal or external); provide tooling for inventory, testing, and monitoring.</t>
  </si>
  <si>
    <t>No resources allocated to AI risk.</t>
  </si>
  <si>
    <t>Effort depends on individual goodwill.</t>
  </si>
  <si>
    <t>Some resourcing, not sustained or planned.</t>
  </si>
  <si>
    <t>AI risk activities are resourced, staffed, and tooled per plan.</t>
  </si>
  <si>
    <t>Resource adequacy is reviewed against demand and adjusted on a cadence.</t>
  </si>
  <si>
    <t>GV.RR-03, GV.RR-04 (Partial, asserted)</t>
  </si>
  <si>
    <t>PM-3, PM-4, SA-2 (Partial, asserted)</t>
  </si>
  <si>
    <t>Cl.7.1, Cl.7.2 (Partial, asserted)</t>
  </si>
  <si>
    <t>A.4 (Strong, asserted)</t>
  </si>
  <si>
    <t>GOVERN 2.1 (Partial, asserted)</t>
  </si>
  <si>
    <t>Workforce / capacity planning; illustrative: resource-planning tooling, skills-matrix templates. Category, not a product choice. Illustrative, not endorsements.</t>
  </si>
  <si>
    <t>AIG-16</t>
  </si>
  <si>
    <t>AI Governance Metrics and Reporting</t>
  </si>
  <si>
    <t>Defines and reports metrics on AI risk, control effectiveness, and incidents to leadership.</t>
  </si>
  <si>
    <t>The organization shall define and report metrics on AI risk, control effectiveness, and incidents to leadership (see Business-Aligned Security Metrics).</t>
  </si>
  <si>
    <t>Leadership cannot steer AI risk it cannot see; without metrics, governance is blind and improvement is guesswork.</t>
  </si>
  <si>
    <t>Define AI risk and control metrics (coverage, review throughput, incidents, maturity); report to leadership on a cadence. Cross-reference metrics companion.</t>
  </si>
  <si>
    <t>No AI governance metrics.</t>
  </si>
  <si>
    <t>Anecdotal updates only.</t>
  </si>
  <si>
    <t>Some metrics produced irregularly.</t>
  </si>
  <si>
    <t>Defined AI metrics are reported to leadership on a cadence.</t>
  </si>
  <si>
    <t>Metrics drive decisions and are refined for relevance on a cadence.</t>
  </si>
  <si>
    <t>GV.OV, ID.IM (Partial, asserted)</t>
  </si>
  <si>
    <t>PM-6, CA-7 (Partial, asserted)</t>
  </si>
  <si>
    <t>Cl.9.1, A.5.35 (Partial, asserted)</t>
  </si>
  <si>
    <t>Cl.9.1, A.6 (Strong, asserted)</t>
  </si>
  <si>
    <t>MEASURE 2, GOVERN 4 (Strong, asserted)</t>
  </si>
  <si>
    <t>Metrics / reporting and BI tooling; illustrative: dashboards, GRC reporting modules. Category, not a product choice. Illustrative, not endorsements.</t>
  </si>
  <si>
    <t>AIG-17</t>
  </si>
  <si>
    <t>AI Incident Accountability and Disclosure</t>
  </si>
  <si>
    <t>Defines responsibilities and thresholds for internal and external disclosure of AI-related incidents and harms.</t>
  </si>
  <si>
    <t>The organization shall define responsibilities and thresholds for the internal and external disclosure of AI-related incidents and harms.</t>
  </si>
  <si>
    <t>AI incidents (harmful outputs, discriminatory outcomes, model compromise) go unreported or mishandled without defined thresholds and ownership.</t>
  </si>
  <si>
    <t>Define AI incident categories, disclosure thresholds, and responsible roles for escalation and notification; integrate with incident response. Cross-reference IDR.</t>
  </si>
  <si>
    <t>No AI incident disclosure expectations.</t>
  </si>
  <si>
    <t>Handled ad hoc if noticed.</t>
  </si>
  <si>
    <t>Some expectations exist but thresholds are unclear.</t>
  </si>
  <si>
    <t>AI incident responsibilities and disclosure thresholds are defined and applied.</t>
  </si>
  <si>
    <t>Disclosure decisions and timeliness are reviewed and improved on a cadence.</t>
  </si>
  <si>
    <t>IR-6, IR-8 (Partial, asserted)</t>
  </si>
  <si>
    <t>A.5.24-A.5.26, A.6.8 (Partial, asserted)</t>
  </si>
  <si>
    <t>A.8, A.9 (Partial, asserted)</t>
  </si>
  <si>
    <t>MANAGE 4, GOVERN 5 (Partial, asserted)</t>
  </si>
  <si>
    <t>Incident management / disclosure workflow; illustrative: incident-response platforms, notification playbooks. Category, not a product choice. Illustrative, not endorsements.</t>
  </si>
  <si>
    <t>AIG-18</t>
  </si>
  <si>
    <t>Continuous AI Governance Improvement</t>
  </si>
  <si>
    <t>Reviews and updates AI governance in response to incidents, audits, regulatory change, and technology evolution.</t>
  </si>
  <si>
    <t>The organization shall periodically review and update AI governance in response to incidents, audit findings, regulatory change, and technology evolution.</t>
  </si>
  <si>
    <t>AI moves faster than static governance; a program that does not adapt is quickly misaligned with real risk and new obligations.</t>
  </si>
  <si>
    <t>Schedule periodic governance reviews; feed in incidents, audit findings, and regulatory and technology change; track and close improvement actions.</t>
  </si>
  <si>
    <t>Governance is never reviewed.</t>
  </si>
  <si>
    <t>Changes happen only after a problem.</t>
  </si>
  <si>
    <t>Reviews occur irregularly without follow-through.</t>
  </si>
  <si>
    <t>Governance is reviewed on a defined cadence with tracked actions.</t>
  </si>
  <si>
    <t>Review effectiveness is measured and the cycle itself improved.</t>
  </si>
  <si>
    <t>GV.OV, ID.IM-01 (Partial, asserted)</t>
  </si>
  <si>
    <t>CA-7, PM-6, PL-1 (Partial, asserted)</t>
  </si>
  <si>
    <t>Cl.9.3, Cl.10.1, Cl.10.2 (Strong, asserted)</t>
  </si>
  <si>
    <t>MANAGE 4, GOVERN 1.5 (Partial, asserted)</t>
  </si>
  <si>
    <t>Continuous improvement / GRC tooling; illustrative: management-review templates, corrective-action tracking. Category, not a product choice. Illustrative, not endorsements.</t>
  </si>
  <si>
    <t>AI Risk, Impact, and Threat Assessment (AIR)</t>
  </si>
  <si>
    <t>AIR-01</t>
  </si>
  <si>
    <t>AI Context and Purpose Definition</t>
  </si>
  <si>
    <t>Documents each AI system's context, purpose, setting, and assumptions before development, anchoring every later risk judgment.</t>
  </si>
  <si>
    <t>The organization shall document each AI system's context, intended purpose, deployment setting, and operating assumptions before development.</t>
  </si>
  <si>
    <t>AI built without a defined context is assessed against the wrong assumptions, so real-world failures fall outside what anyone evaluated.</t>
  </si>
  <si>
    <t>Require a context statement per system (purpose, users, deployment setting, assumptions, out-of-scope uses) before development starts.</t>
  </si>
  <si>
    <t>Context and purpose are never documented.</t>
  </si>
  <si>
    <t>Understood informally in developers' heads.</t>
  </si>
  <si>
    <t>Captured for some systems without a standard.</t>
  </si>
  <si>
    <t>A context statement is required and documented for every AI system.</t>
  </si>
  <si>
    <t>Context is revalidated against real use and refined on a cadence.</t>
  </si>
  <si>
    <t>ID.AM, GV.OC (Partial, asserted)</t>
  </si>
  <si>
    <t>PL-2, SA-3 (Partial, asserted)</t>
  </si>
  <si>
    <t>Cl.4.1, A.5.8 (Partial, asserted)</t>
  </si>
  <si>
    <t>MAP 1, MAP 3 (Strong, asserted)</t>
  </si>
  <si>
    <t>AI risk-assessment templates; illustrative: use-case canvas templates, model-documentation forms. Category, not a product choice. Illustrative, not endorsements.</t>
  </si>
  <si>
    <t>AIR-02</t>
  </si>
  <si>
    <t>AI Risk Identification</t>
  </si>
  <si>
    <t>Identifies security, safety, privacy, fairness, and operational risks for each AI system across its lifecycle.</t>
  </si>
  <si>
    <t>The organization shall identify security, safety, privacy, fairness, and operational risks for each AI system across its lifecycle.</t>
  </si>
  <si>
    <t>Unidentified AI risks cannot be treated; failures that were foreseeable in principle land as surprises in production.</t>
  </si>
  <si>
    <t>Run a structured risk identification per system covering the AI-specific risk classes; record risks with owners in the register.</t>
  </si>
  <si>
    <t>AI risks are not identified.</t>
  </si>
  <si>
    <t>Some risks noted informally by individuals.</t>
  </si>
  <si>
    <t>Risk identification done for some systems without a method.</t>
  </si>
  <si>
    <t>Structured risk identification is applied to every AI system.</t>
  </si>
  <si>
    <t>Identification coverage and quality are measured and improved on a cadence.</t>
  </si>
  <si>
    <t>ID.RA-01 (Partial, asserted)</t>
  </si>
  <si>
    <t>RA-3 (Partial, asserted)</t>
  </si>
  <si>
    <t>Cl.6.1.2, A.5.7 (Partial, asserted)</t>
  </si>
  <si>
    <t>MAP 1, MAP 5 (Strong, asserted)</t>
  </si>
  <si>
    <t>Risk assessment tooling; illustrative: AI risk-taxonomy checklists, risk-register platforms. Category, not a product choice. Illustrative, not endorsements.</t>
  </si>
  <si>
    <t>AIR-03</t>
  </si>
  <si>
    <t>AI Impact Assessment on Individuals and Society</t>
  </si>
  <si>
    <t>Assesses potential impacts of AI on individuals, groups, and society, proportionate to the system's risk tier.</t>
  </si>
  <si>
    <t>The organization shall conduct and document an assessment of the potential impacts of AI systems on individuals, groups, and society, proportionate to the system's risk tier.</t>
  </si>
  <si>
    <t>AI can harm people and communities in ways a purely technical review misses; unassessed impacts become real harms and legal exposure.</t>
  </si>
  <si>
    <t>Require an AI impact assessment for higher-tier systems covering affected parties, potential harms, and mitigations; document conclusions.</t>
  </si>
  <si>
    <t>No impact assessment is performed.</t>
  </si>
  <si>
    <t>Impacts considered informally when someone raises them.</t>
  </si>
  <si>
    <t>Impact assessment done for some systems inconsistently.</t>
  </si>
  <si>
    <t>Documented impact assessments are required for higher-risk AI.</t>
  </si>
  <si>
    <t>Impacts are monitored post-deployment and assessments updated on a cadence.</t>
  </si>
  <si>
    <t>ID.RA, GV.OC (Weak, asserted)</t>
  </si>
  <si>
    <t>RA-3, PT-series (Partial, asserted)</t>
  </si>
  <si>
    <t>MAP 1.1, MAP 5.1 (Strong, asserted)</t>
  </si>
  <si>
    <t>Impact-assessment frameworks; illustrative: algorithmic impact assessment templates, DPIA-style tooling. Category, not a product choice. Illustrative, not endorsements.</t>
  </si>
  <si>
    <t>AIR-04</t>
  </si>
  <si>
    <t>AI Threat Modeling</t>
  </si>
  <si>
    <t>Performs AI-specific threat modeling of the model, data, pipeline, and deployment using recognized adversarial-ML taxonomies.</t>
  </si>
  <si>
    <t>The organization shall perform AI-specific threat modeling covering the model, data, pipeline, and deployment, referencing recognized adversarial machine learning taxonomies such as MITRE ATLAS.</t>
  </si>
  <si>
    <t>Traditional threat models miss AI-specific attack surfaces (poisoning, evasion, extraction), leaving the model layer undefended.</t>
  </si>
  <si>
    <t>Threat-model each higher-tier AI system against a recognized taxonomy (e.g., MITRE ATLAS); map threats to controls.</t>
  </si>
  <si>
    <t>No AI threat modeling.</t>
  </si>
  <si>
    <t>Ad hoc consideration of a few attacks.</t>
  </si>
  <si>
    <t>Threat modeling done for some systems without a taxonomy.</t>
  </si>
  <si>
    <t>AI threat modeling against a recognized taxonomy is standard for higher-risk systems.</t>
  </si>
  <si>
    <t>Threat models are refreshed against emerging techniques on a cadence.</t>
  </si>
  <si>
    <t>ID.RA-03, ID.RA-04 (Partial, asserted)</t>
  </si>
  <si>
    <t>RA-3, RA-10, SA-11 (Partial, asserted)</t>
  </si>
  <si>
    <t>A.5.7, A.8.25 (Partial, asserted)</t>
  </si>
  <si>
    <t>A.5, A.6 (Partial, asserted)</t>
  </si>
  <si>
    <t>MAP 5, MEASURE 1 (Strong, asserted)</t>
  </si>
  <si>
    <t>Threat-modeling tooling; illustrative: MITRE ATLAS matrices, threat-modeling frameworks. Category, not a product choice. Illustrative, not endorsements.</t>
  </si>
  <si>
    <t>AIR-05</t>
  </si>
  <si>
    <t>Adversarial Threat Enumeration</t>
  </si>
  <si>
    <t>Enumerates applicable adversarial techniques (evasion, poisoning, extraction, inference, prompt manipulation) and maps them to controls.</t>
  </si>
  <si>
    <t>The organization shall enumerate applicable adversarial techniques, including evasion, poisoning, extraction, inference, and prompt manipulation, and map them to mitigating controls.</t>
  </si>
  <si>
    <t>Without a concrete technique list, defenses are chosen by intuition and leave named, well-known attack classes uncovered.</t>
  </si>
  <si>
    <t>Maintain a per-system adversarial technique list drawn from a recognized taxonomy; map each to a mitigating control or accepted risk.</t>
  </si>
  <si>
    <t>Adversarial techniques are not enumerated.</t>
  </si>
  <si>
    <t>A few attacks discussed informally.</t>
  </si>
  <si>
    <t>Enumerated for some systems without coverage tracking.</t>
  </si>
  <si>
    <t>Adversarial techniques are enumerated and mapped to controls per system.</t>
  </si>
  <si>
    <t>Coverage against the taxonomy is measured and closed on a cadence.</t>
  </si>
  <si>
    <t>ID.RA-03 (Partial, asserted)</t>
  </si>
  <si>
    <t>RA-3, CA-8 (Partial, asserted)</t>
  </si>
  <si>
    <t>A.6 (Partial, asserted)</t>
  </si>
  <si>
    <t>MAP 5.1, MEASURE 1 (Strong, asserted)</t>
  </si>
  <si>
    <t>Adversarial-ML taxonomies; illustrative: MITRE ATLAS technique catalog, OWASP ML/LLM risk lists. Category, not a product choice. Illustrative, not endorsements.</t>
  </si>
  <si>
    <t>AIR-06</t>
  </si>
  <si>
    <t>AI Data Sensitivity and Privacy Assessment</t>
  </si>
  <si>
    <t>Assesses the sensitivity, provenance, and privacy implications of data used to train, fine-tune, or prompt AI systems.</t>
  </si>
  <si>
    <t>The organization shall assess the sensitivity, provenance, and privacy implications of data used to train, fine-tune, or prompt AI systems (see Data Governance and Privacy).</t>
  </si>
  <si>
    <t>Sensitive or improperly sourced data in AI pipelines creates privacy violations and leakage that surface only under scrutiny or breach.</t>
  </si>
  <si>
    <t>Classify and assess data used across the AI lifecycle for sensitivity, source legitimacy, and privacy obligations. Cross-reference Data Governance.</t>
  </si>
  <si>
    <t>Data sensitivity for AI is not assessed.</t>
  </si>
  <si>
    <t>Considered informally for obvious cases.</t>
  </si>
  <si>
    <t>Assessed for some datasets inconsistently.</t>
  </si>
  <si>
    <t>Data sensitivity and privacy are assessed across the AI lifecycle per policy.</t>
  </si>
  <si>
    <t>Assessments are automated where possible and reviewed on a cadence.</t>
  </si>
  <si>
    <t>ID.RA, PR.DS (Partial, asserted)</t>
  </si>
  <si>
    <t>RA-3, PT-2, PT-3 (Partial, asserted)</t>
  </si>
  <si>
    <t>A.5.34, A.5.12 (Partial, asserted)</t>
  </si>
  <si>
    <t>A.7 (Strong, asserted)</t>
  </si>
  <si>
    <t>MAP 2, MAP 3 (Strong, asserted)</t>
  </si>
  <si>
    <t>Data classification / privacy tooling; illustrative: data-discovery and classification tools, DPIA templates. Category, not a product choice. Illustrative, not endorsements.</t>
  </si>
  <si>
    <t>AIR-07</t>
  </si>
  <si>
    <t>AI Failure Mode and Misuse Analysis</t>
  </si>
  <si>
    <t>Analyzes foreseeable failure modes, misuse, and abuse of AI systems, including dual-use and out-of-scope use.</t>
  </si>
  <si>
    <t>The organization shall analyze foreseeable failure modes, misuse, and abuse scenarios for AI systems, including dual-use and out-of-scope use.</t>
  </si>
  <si>
    <t>AI put to uses it was never assessed for, or that fails in unanticipated ways, causes harm the original review never considered.</t>
  </si>
  <si>
    <t>Conduct failure-mode and misuse analysis per higher-tier system; define out-of-scope uses and abuse scenarios; feed results to controls.</t>
  </si>
  <si>
    <t>Failure and misuse are not analyzed.</t>
  </si>
  <si>
    <t>Considered informally when raised.</t>
  </si>
  <si>
    <t>Analyzed for some systems without a method.</t>
  </si>
  <si>
    <t>Failure-mode and misuse analysis is standard for higher-risk AI.</t>
  </si>
  <si>
    <t>Real failures and misuse are captured and fed back into the analysis on a cadence.</t>
  </si>
  <si>
    <t>ID.RA-04, ID.IM (Partial, asserted)</t>
  </si>
  <si>
    <t>RA-3, SA-11 (Partial, asserted)</t>
  </si>
  <si>
    <t>MAP 5.1, MANAGE 2 (Strong, asserted)</t>
  </si>
  <si>
    <t>Failure-analysis methods; illustrative: FMEA templates, misuse-case catalogs. Category, not a product choice. Illustrative, not endorsements.</t>
  </si>
  <si>
    <t>AIR-08</t>
  </si>
  <si>
    <t>AI Dependency and Supply Chain Mapping</t>
  </si>
  <si>
    <t>Maps dependencies on external models, datasets, libraries, and services and assesses the risk they introduce.</t>
  </si>
  <si>
    <t>The organization shall map dependencies on external models, datasets, libraries, and services and assess the risk they introduce.</t>
  </si>
  <si>
    <t>Unmapped AI dependencies hide supply-chain risk; a compromised upstream model or dataset silently undermines every system built on it.</t>
  </si>
  <si>
    <t>Build a dependency map per AI system (models, datasets, libraries, services); assess and monitor each for risk. Cross-reference provenance.</t>
  </si>
  <si>
    <t>AI dependencies are not mapped.</t>
  </si>
  <si>
    <t>Known informally for some systems.</t>
  </si>
  <si>
    <t>Mapped for some systems without maintenance.</t>
  </si>
  <si>
    <t>AI dependencies are mapped and risk-assessed per system.</t>
  </si>
  <si>
    <t>Dependency maps are kept current and monitored on a cadence.</t>
  </si>
  <si>
    <t>ID.AM-08, GV.SC (Partial, asserted)</t>
  </si>
  <si>
    <t>SR-3, SR-4, CM-8 (Partial, asserted)</t>
  </si>
  <si>
    <t>A.5.19, A.8.30 (Partial, asserted)</t>
  </si>
  <si>
    <t>CIS 2, CIS 15 (Partial, asserted)</t>
  </si>
  <si>
    <t>A.10 (Partial, asserted)</t>
  </si>
  <si>
    <t>MAP 4 (Strong, asserted)</t>
  </si>
  <si>
    <t>Dependency / SBOM tooling; illustrative: AI-BOM approaches, dependency scanners. Category, not a product choice. Illustrative, not endorsements.</t>
  </si>
  <si>
    <t>AIR-09</t>
  </si>
  <si>
    <t>Pre-Deployment Risk Gate</t>
  </si>
  <si>
    <t>Requires a documented risk-assessment sign-off before an AI system moves to production, proportionate to its tier.</t>
  </si>
  <si>
    <t>The organization shall require a documented risk assessment sign-off before an AI system moves to production, proportionate to its risk tier.</t>
  </si>
  <si>
    <t>Without a gate, systems reach production with open, unaccepted risk that no one reviewed against the bar.</t>
  </si>
  <si>
    <t>Add a pre-deployment risk gate requiring documented assessment and sign-off at an authority level set by tier.</t>
  </si>
  <si>
    <t>No pre-deployment gate.</t>
  </si>
  <si>
    <t>Occasional informal sign-off.</t>
  </si>
  <si>
    <t>A gate exists but is inconsistently enforced.</t>
  </si>
  <si>
    <t>A documented risk gate precedes production for AI systems by tier.</t>
  </si>
  <si>
    <t>Gate outcomes and overrides are tracked and the gate tuned on a cadence.</t>
  </si>
  <si>
    <t>GV.RM, PR.PS (Partial, asserted)</t>
  </si>
  <si>
    <t>CA-6, SA-11 (Partial, asserted)</t>
  </si>
  <si>
    <t>A.8.31, Cl.9 (Partial, asserted)</t>
  </si>
  <si>
    <t>A.6 (Strong, asserted)</t>
  </si>
  <si>
    <t>MEASURE 4, MANAGE 1 (Strong, asserted)</t>
  </si>
  <si>
    <t>Release-gate / workflow tooling; illustrative: deployment approval workflows, risk sign-off templates. Category, not a product choice. Illustrative, not endorsements.</t>
  </si>
  <si>
    <t>AIR-10</t>
  </si>
  <si>
    <t>Discrimination and Rights Screening</t>
  </si>
  <si>
    <t>Screens higher-risk AI use cases for discrimination, unfair bias, and rights impacts before approval.</t>
  </si>
  <si>
    <t>The organization shall screen higher-risk AI use cases for discrimination, unfair bias, and rights impacts before approval.</t>
  </si>
  <si>
    <t>AI that disadvantages protected groups or infringes rights creates legal, ethical, and reputational harm that a security-only review misses.</t>
  </si>
  <si>
    <t>Add a discrimination and rights screen to intake for higher-tier systems; require mitigation or rejection where risks are material.</t>
  </si>
  <si>
    <t>No discrimination or rights screening.</t>
  </si>
  <si>
    <t>Raised informally by individuals.</t>
  </si>
  <si>
    <t>Screened for some systems without criteria.</t>
  </si>
  <si>
    <t>A documented rights and non-discrimination screen applies to higher-risk AI.</t>
  </si>
  <si>
    <t>Outcomes are monitored and screening criteria improved on a cadence.</t>
  </si>
  <si>
    <t>PT-series (Partial, asserted)</t>
  </si>
  <si>
    <t>MAP 1.1, MEASURE 2.11 (Strong, asserted)</t>
  </si>
  <si>
    <t>Fairness / rights-assessment toolkits; illustrative: open fairness toolkits (e.g., Fairlearn), rights-impact templates. Category, not a product choice. Illustrative, not endorsements.</t>
  </si>
  <si>
    <t>AIR-11</t>
  </si>
  <si>
    <t>AI Risk Register and Treatment</t>
  </si>
  <si>
    <t>Records identified AI risks in a register with owners, treatment plans, and residual-risk acceptance.</t>
  </si>
  <si>
    <t>The organization shall record identified AI risks in a register with owners, treatment plans, and residual-risk acceptance (see Enterprise Risk Management, ERM).</t>
  </si>
  <si>
    <t>Risks that are identified but not tracked to treatment are quietly forgotten and re-emerge as incidents.</t>
  </si>
  <si>
    <t>Maintain an AI risk register integrated with enterprise risk management; assign owners, treatments, and documented residual acceptance. Cross-reference ERM.</t>
  </si>
  <si>
    <t>No AI risk register.</t>
  </si>
  <si>
    <t>Risks tracked in scattered notes.</t>
  </si>
  <si>
    <t>A register exists but is incomplete or stale.</t>
  </si>
  <si>
    <t>AI risks are tracked in a register with owners and treatments.</t>
  </si>
  <si>
    <t>Register currency and treatment progress are measured on a cadence.</t>
  </si>
  <si>
    <t>ID.RA-06, GV.RM (Partial, asserted)</t>
  </si>
  <si>
    <t>RA-7, PM-9 (Partial, asserted)</t>
  </si>
  <si>
    <t>Cl.6.1.3, Cl.8.3 (Partial, asserted)</t>
  </si>
  <si>
    <t>MANAGE 1, MANAGE 2 (Strong, asserted)</t>
  </si>
  <si>
    <t>Risk-register / GRC tooling; illustrative: enterprise risk registers, treatment-plan trackers. Category, not a product choice. Illustrative, not endorsements.</t>
  </si>
  <si>
    <t>AIR-12</t>
  </si>
  <si>
    <t>Context-Change Reassessment</t>
  </si>
  <si>
    <t>Reassesses AI risk when purpose, data, model, population, or environment materially changes.</t>
  </si>
  <si>
    <t>The organization shall reassess AI risk when a system's purpose, data, model, affected population, or environment materially changes.</t>
  </si>
  <si>
    <t>A model that was safe for its original context becomes risky when repurposed or when its data shifts, and no one re-checks.</t>
  </si>
  <si>
    <t>Define change triggers that require risk reassessment; enforce them through change management. Cross-reference change control.</t>
  </si>
  <si>
    <t>Risk is never reassessed after initial review.</t>
  </si>
  <si>
    <t>Reassessed only when a problem appears.</t>
  </si>
  <si>
    <t>Reassessed for some changes inconsistently.</t>
  </si>
  <si>
    <t>Defined triggers require reassessment on material change.</t>
  </si>
  <si>
    <t>Trigger effectiveness is reviewed and drift caught proactively on a cadence.</t>
  </si>
  <si>
    <t>ID.RA, ID.IM (Partial, asserted)</t>
  </si>
  <si>
    <t>CM-3, RA-3, SA-11 (Partial, asserted)</t>
  </si>
  <si>
    <t>A.8.32, Cl.6.3 (Partial, asserted)</t>
  </si>
  <si>
    <t>MEASURE 4, MANAGE 3 (Strong, asserted)</t>
  </si>
  <si>
    <t>Change-management / MLOps tooling; illustrative: change-management workflows, model-monitoring triggers. Category, not a product choice. Illustrative, not endorsements.</t>
  </si>
  <si>
    <t>AIR-13</t>
  </si>
  <si>
    <t>Third-Party Model Risk Assessment</t>
  </si>
  <si>
    <t>Assesses the risk of externally sourced models and AI services before integration, including unknown training data and behaviors.</t>
  </si>
  <si>
    <t>The organization shall assess the risk of externally sourced models and AI services before integration, including risks arising from unknown training data and behaviors.</t>
  </si>
  <si>
    <t>A third-party model imports unknown provenance, bias, and backdoor risk that becomes yours the moment you integrate it.</t>
  </si>
  <si>
    <t>Assess external models before integration for provenance, evaluation results, license, and known weaknesses; gate integration on the result.</t>
  </si>
  <si>
    <t>External models are integrated without assessment.</t>
  </si>
  <si>
    <t>Spot-checked informally.</t>
  </si>
  <si>
    <t>Assessed for some integrations inconsistently.</t>
  </si>
  <si>
    <t>External models are risk-assessed before integration by tier.</t>
  </si>
  <si>
    <t>Post-integration behavior is monitored and assessments refreshed on a cadence.</t>
  </si>
  <si>
    <t>SR-3, SA-9, RA-3 (Partial, asserted)</t>
  </si>
  <si>
    <t>A.5.21, A.5.23 (Partial, asserted)</t>
  </si>
  <si>
    <t>MAP 4.1 (Strong, asserted)</t>
  </si>
  <si>
    <t>Model-vetting / TPRM tooling; illustrative: model risk-assessment checklists, vendor questionnaires. Category, not a product choice. Illustrative, not endorsements.</t>
  </si>
  <si>
    <t>AIR-14</t>
  </si>
  <si>
    <t>Safety-Critical and High-Autonomy Controls</t>
  </si>
  <si>
    <t>Applies heightened assessment and control requirements to AI in safety-critical or high-autonomy roles.</t>
  </si>
  <si>
    <t>The organization shall apply heightened assessment and control requirements to AI operating in safety-critical or high-autonomy roles.</t>
  </si>
  <si>
    <t>AI acting with high autonomy or in safety-critical settings can cause severe, fast, irreversible harm if held only to baseline controls.</t>
  </si>
  <si>
    <t>Flag safety-critical and high-autonomy systems; require enhanced assessment, human oversight, and fail-safe design for them.</t>
  </si>
  <si>
    <t>No special treatment for high-autonomy AI.</t>
  </si>
  <si>
    <t>Handled case by case informally.</t>
  </si>
  <si>
    <t>Some enhanced controls applied inconsistently.</t>
  </si>
  <si>
    <t>Safety-critical and high-autonomy AI carry defined enhanced requirements.</t>
  </si>
  <si>
    <t>Enhanced controls are tested and their adequacy reviewed on a cadence.</t>
  </si>
  <si>
    <t>SA-8, SI-13, RA-3 (Partial, asserted)</t>
  </si>
  <si>
    <t>A.8.25 (Partial, asserted)</t>
  </si>
  <si>
    <t>MAP 5, MANAGE 1 (Strong, asserted)</t>
  </si>
  <si>
    <t>Safety-engineering methods; illustrative: safety-case templates, hazard-analysis methods. Category, not a product choice. Illustrative, not endorsements.</t>
  </si>
  <si>
    <t>AIR-15</t>
  </si>
  <si>
    <t>AI Operational and Resource Risk</t>
  </si>
  <si>
    <t>Considers operational, availability, and resource-consumption risks introduced by AI workloads.</t>
  </si>
  <si>
    <t>The organization shall consider operational, availability, and resource-consumption risks introduced by AI workloads.</t>
  </si>
  <si>
    <t>AI workloads can exhaust compute, inflate cost, and degrade availability in ways traditional capacity planning does not anticipate.</t>
  </si>
  <si>
    <t>Assess operational and resource risk for AI workloads (compute, latency, cost, availability); set limits and monitoring.</t>
  </si>
  <si>
    <t>Operational AI risk is not considered.</t>
  </si>
  <si>
    <t>Noticed only when something breaks or a bill spikes.</t>
  </si>
  <si>
    <t>Assessed for some workloads inconsistently.</t>
  </si>
  <si>
    <t>Operational and resource risks are assessed for AI workloads.</t>
  </si>
  <si>
    <t>Consumption and availability are monitored against limits on a cadence.</t>
  </si>
  <si>
    <t>ID.RA, PR.IR (Partial, asserted)</t>
  </si>
  <si>
    <t>SC-5, SC-6, CP-2 (Partial, asserted)</t>
  </si>
  <si>
    <t>MAP 3, MEASURE 2 (Partial, asserted)</t>
  </si>
  <si>
    <t>Capacity / cost-monitoring tooling; illustrative: cloud cost dashboards, workload monitoring. Category, not a product choice. Illustrative, not endorsements.</t>
  </si>
  <si>
    <t>AIR-16</t>
  </si>
  <si>
    <t>Structured AI Risk Analysis</t>
  </si>
  <si>
    <t>Uses structured methods to estimate the likelihood and impact of AI risks to support prioritization.</t>
  </si>
  <si>
    <t>The organization shall use structured methods to estimate the likelihood and impact of AI risks to support prioritization.</t>
  </si>
  <si>
    <t>Unstructured risk judgment produces inconsistent priorities, so effort goes to loud risks over large ones.</t>
  </si>
  <si>
    <t>Apply a structured analysis method (qualitative or quantitative) to estimate likelihood and impact; use it to prioritize treatment.</t>
  </si>
  <si>
    <t>No structured risk analysis.</t>
  </si>
  <si>
    <t>Priority set by intuition.</t>
  </si>
  <si>
    <t>Structured analysis used for some risks inconsistently.</t>
  </si>
  <si>
    <t>A structured method estimates and prioritizes AI risks.</t>
  </si>
  <si>
    <t>Estimates are compared to outcomes and the method calibrated on a cadence.</t>
  </si>
  <si>
    <t>ID.RA-05 (Partial, asserted)</t>
  </si>
  <si>
    <t>RA-3, PM-9 (Partial, asserted)</t>
  </si>
  <si>
    <t>Cl.6.1.2 (Partial, asserted)</t>
  </si>
  <si>
    <t>Cl.6.1, A.5 (Partial, asserted)</t>
  </si>
  <si>
    <t>MAP 5, MEASURE 2 (Strong, asserted)</t>
  </si>
  <si>
    <t>Risk-analysis methods; illustrative: qualitative risk matrices, quantitative risk models (e.g., FAIR). Category, not a product choice. Illustrative, not endorsements.</t>
  </si>
  <si>
    <t>AIR-17</t>
  </si>
  <si>
    <t>Stakeholder and Affected-Party Consultation</t>
  </si>
  <si>
    <t>Involves relevant stakeholders and, where appropriate, affected parties in assessing higher-risk AI systems.</t>
  </si>
  <si>
    <t>The organization shall involve relevant stakeholders and, where appropriate, affected parties in assessing higher-risk AI systems.</t>
  </si>
  <si>
    <t>Risk assessed only by the builders misses harms visible to those affected, so mitigations address the wrong things.</t>
  </si>
  <si>
    <t>Define stakeholder and affected-party consultation for higher-tier systems; capture and act on their input.</t>
  </si>
  <si>
    <t>No stakeholder consultation.</t>
  </si>
  <si>
    <t>Occasional informal input.</t>
  </si>
  <si>
    <t>Consulted for some systems without a process.</t>
  </si>
  <si>
    <t>Stakeholder and affected-party consultation is standard for higher-risk AI.</t>
  </si>
  <si>
    <t>Consultation reach and influence on outcomes are reviewed on a cadence.</t>
  </si>
  <si>
    <t>GV.OC-02 (Partial, asserted)</t>
  </si>
  <si>
    <t>PM-9, PT-series (Weak, asserted)</t>
  </si>
  <si>
    <t>A.5.4 (Weak, asserted)</t>
  </si>
  <si>
    <t>MAP 1.2, MAP 5.2 (Strong, asserted)</t>
  </si>
  <si>
    <t>Stakeholder-engagement methods; illustrative: consultation templates, participatory-design methods. Category, not a product choice. Illustrative, not endorsements.</t>
  </si>
  <si>
    <t>AIR-18</t>
  </si>
  <si>
    <t>Residual AI Risk Communication</t>
  </si>
  <si>
    <t>Communicates residual AI risk and system limitations to decision-makers and, where appropriate, to users.</t>
  </si>
  <si>
    <t>The organization shall communicate residual AI risk and system limitations to decision-makers and, where appropriate, to users.</t>
  </si>
  <si>
    <t>Unstated residual risk leads decision-makers to over-trust AI and users to rely on it beyond its validated limits.</t>
  </si>
  <si>
    <t>Document residual risk and limitations; communicate them to approvers and, where appropriate, disclose to users. Cross-reference transparency.</t>
  </si>
  <si>
    <t>Residual risk is not communicated.</t>
  </si>
  <si>
    <t>Mentioned informally to some.</t>
  </si>
  <si>
    <t>Communicated for some systems inconsistently.</t>
  </si>
  <si>
    <t>Residual risk and limitations are documented and communicated to decision-makers.</t>
  </si>
  <si>
    <t>Communication effectiveness is checked and improved on a cadence.</t>
  </si>
  <si>
    <t>GV.RM-06, RS.CO (Partial, asserted)</t>
  </si>
  <si>
    <t>RA-3, CA-2 (Partial, asserted)</t>
  </si>
  <si>
    <t>Cl.6.1.3, A.5.8 (Partial, asserted)</t>
  </si>
  <si>
    <t>A.8, A.9 (Strong, asserted)</t>
  </si>
  <si>
    <t>MANAGE 1.4, MAP 5.2 (Strong, asserted)</t>
  </si>
  <si>
    <t>Risk-reporting tooling; illustrative: residual-risk statements, model limitation disclosures. Category, not a product choice. Illustrative, not endorsements.</t>
  </si>
  <si>
    <t>AI Data and Model Provenance (AIP)</t>
  </si>
  <si>
    <t>AIP-01</t>
  </si>
  <si>
    <t>Training Data Governance and Sourcing</t>
  </si>
  <si>
    <t>Governs the sourcing, licensing, and permitted use of data used to train or fine-tune AI models.</t>
  </si>
  <si>
    <t>The organization shall govern the sourcing, licensing, and permitted use of data used to train or fine-tune AI models (see Data Classification and Labeling, DCL).</t>
  </si>
  <si>
    <t>Improperly sourced or licensed training data creates legal exposure and taints every model built on it.</t>
  </si>
  <si>
    <t>Define sourcing and licensing rules for training data; verify legitimacy and permitted use before ingestion. Cross-reference Data Classification.</t>
  </si>
  <si>
    <t>Training data sourcing is ungoverned.</t>
  </si>
  <si>
    <t>Checked informally for obvious problems.</t>
  </si>
  <si>
    <t>Governed for some datasets inconsistently.</t>
  </si>
  <si>
    <t>Sourcing and licensing rules are enforced for all training data.</t>
  </si>
  <si>
    <t>Provenance of sources is verified and reviewed on a cadence.</t>
  </si>
  <si>
    <t>GV.SC, ID.AM-07 (Partial, asserted)</t>
  </si>
  <si>
    <t>SR-3, PM-5 (Partial, asserted)</t>
  </si>
  <si>
    <t>A.5.32, A.8.30 (Partial, asserted)</t>
  </si>
  <si>
    <t>MAP 2.1, MAP 4 (Strong, asserted)</t>
  </si>
  <si>
    <t>Data governance / catalog tooling; illustrative: data catalogs, dataset license trackers. Category, not a product choice. Illustrative, not endorsements.</t>
  </si>
  <si>
    <t>AIP-02</t>
  </si>
  <si>
    <t>Training Data Integrity Validation</t>
  </si>
  <si>
    <t>Validates the integrity, accuracy, and representativeness of training and fine-tuning datasets.</t>
  </si>
  <si>
    <t>The organization shall validate the integrity, accuracy, and representativeness of training and fine-tuning datasets.</t>
  </si>
  <si>
    <t>Corrupted, inaccurate, or unrepresentative training data produces models that fail or discriminate in ways hard to trace later.</t>
  </si>
  <si>
    <t>Define data quality and integrity checks (accuracy, completeness, representativeness, tamper-evidence); run them before training.</t>
  </si>
  <si>
    <t>Training data is not validated.</t>
  </si>
  <si>
    <t>Validated for some datasets inconsistently.</t>
  </si>
  <si>
    <t>Data integrity and quality checks are standard before training.</t>
  </si>
  <si>
    <t>Data quality is measured over time and thresholds enforced on a cadence.</t>
  </si>
  <si>
    <t>PR.DS-01, PR.DS-06 (Partial, asserted)</t>
  </si>
  <si>
    <t>SI-7, SI-10 (Partial, asserted)</t>
  </si>
  <si>
    <t>A.8.24, A.5.33 (Partial, asserted)</t>
  </si>
  <si>
    <t>MAP 2, MEASURE 2 (Strong, asserted)</t>
  </si>
  <si>
    <t>Data validation / quality tooling; illustrative: open data-validation libraries (e.g., Great Expectations), profiling tools. Category, not a product choice. Illustrative, not endorsements.</t>
  </si>
  <si>
    <t>AIP-03</t>
  </si>
  <si>
    <t>Data Provenance and Lineage</t>
  </si>
  <si>
    <t>Records provenance and lineage for datasets used in AI, including source, transformations, and version.</t>
  </si>
  <si>
    <t>The organization shall record provenance and lineage for datasets used in AI, including source, transformations, and version.</t>
  </si>
  <si>
    <t>Without data lineage, you cannot trace a model failure to its data, prove compliance, or reproduce a result.</t>
  </si>
  <si>
    <t>Capture dataset lineage (source, transformations, versions) in a tracked system; link datasets to the models trained on them.</t>
  </si>
  <si>
    <t>No data lineage is recorded.</t>
  </si>
  <si>
    <t>Kept informally by individuals.</t>
  </si>
  <si>
    <t>Recorded for some datasets inconsistently.</t>
  </si>
  <si>
    <t>Dataset provenance and lineage are tracked for AI data.</t>
  </si>
  <si>
    <t>Lineage completeness is measured and gaps closed on a cadence.</t>
  </si>
  <si>
    <t>ID.AM-07 (Partial, asserted)</t>
  </si>
  <si>
    <t>SI-12, AU-10, SR-4 (Partial, asserted)</t>
  </si>
  <si>
    <t>A.8.15, A.5.9 (Partial, asserted)</t>
  </si>
  <si>
    <t>CIS 3, CIS 8 (Partial, asserted)</t>
  </si>
  <si>
    <t>MAP 2.1, MEASURE 2.8 (Strong, asserted)</t>
  </si>
  <si>
    <t>Data lineage / metadata tooling; illustrative: data-versioning (e.g., DVC), metadata/lineage catalogs. Category, not a product choice. Illustrative, not endorsements.</t>
  </si>
  <si>
    <t>AIP-04</t>
  </si>
  <si>
    <t>Dataset Documentation</t>
  </si>
  <si>
    <t>Documents datasets used in AI, including composition, collection method, and known limitations and biases.</t>
  </si>
  <si>
    <t>The organization shall document datasets used in AI, including composition, collection method, and known limitations and biases, sufficient for review and reproducibility.</t>
  </si>
  <si>
    <t>Undocumented datasets carry hidden bias and unfitness that resurface as model failures no one anticipated.</t>
  </si>
  <si>
    <t>Produce dataset documentation (composition, collection, known biases, intended use) for datasets used in higher-tier systems.</t>
  </si>
  <si>
    <t>Datasets are not documented.</t>
  </si>
  <si>
    <t>Notes kept by individuals.</t>
  </si>
  <si>
    <t>Documented for some datasets inconsistently.</t>
  </si>
  <si>
    <t>Dataset documentation is required for higher-risk AI data.</t>
  </si>
  <si>
    <t>Documentation quality is reviewed and kept current on a cadence.</t>
  </si>
  <si>
    <t>MAP 2.2, MEASURE 2.8 (Strong, asserted)</t>
  </si>
  <si>
    <t>Dataset-documentation tooling; illustrative: datasheets for datasets, data cards. Category, not a product choice. Illustrative, not endorsements.</t>
  </si>
  <si>
    <t>AIP-05</t>
  </si>
  <si>
    <t>Data Labeling Quality and Integrity</t>
  </si>
  <si>
    <t>Establishes quality and integrity controls over data labeling, including protection against malicious or erroneous labels.</t>
  </si>
  <si>
    <t>The organization shall establish quality and integrity controls over data labeling, including protection against malicious or erroneous labels.</t>
  </si>
  <si>
    <t>Poisoned or sloppy labels corrupt supervised models silently, and the failure looks like a modeling problem, not a data attack.</t>
  </si>
  <si>
    <t>Define labeling quality controls (guidelines, review, agreement metrics) and integrity safeguards against malicious labels.</t>
  </si>
  <si>
    <t>Labeling quality is uncontrolled.</t>
  </si>
  <si>
    <t>Reviewed informally.</t>
  </si>
  <si>
    <t>Controlled for some labeling efforts inconsistently.</t>
  </si>
  <si>
    <t>Labeling quality and integrity controls are standard.</t>
  </si>
  <si>
    <t>Label quality is measured and labeler integrity monitored on a cadence.</t>
  </si>
  <si>
    <t>PR.DS-06 (Partial, asserted)</t>
  </si>
  <si>
    <t>A.8.24, A.5.33 (Weak, asserted)</t>
  </si>
  <si>
    <t>MAP 2, MEASURE 2 (Partial, asserted)</t>
  </si>
  <si>
    <t>Data-labeling / QA tooling; illustrative: labeling platforms with QA, inter-annotator agreement checks. Category, not a product choice. Illustrative, not endorsements.</t>
  </si>
  <si>
    <t>AIP-06</t>
  </si>
  <si>
    <t>Sensitive and Regulated Data in Training</t>
  </si>
  <si>
    <t>Controls the inclusion of sensitive, personal, or regulated data in training data consistent with privacy obligations.</t>
  </si>
  <si>
    <t>The organization shall control the inclusion of sensitive, personal, or regulated data in training data consistent with privacy obligations (see User Data Rights, UDR; Data Residency and Sovereignty, DRS).</t>
  </si>
  <si>
    <t>Sensitive data absorbed into a model can leak through outputs or memorization and cannot easily be removed once trained in.</t>
  </si>
  <si>
    <t>Screen training data for sensitive and regulated content; apply minimization, consent, and de-identification per obligation. Cross-reference UDR, DRS.</t>
  </si>
  <si>
    <t>Sensitive data in training is uncontrolled.</t>
  </si>
  <si>
    <t>Handled informally for obvious cases.</t>
  </si>
  <si>
    <t>Controlled for some datasets inconsistently.</t>
  </si>
  <si>
    <t>Sensitive and regulated data in training is controlled per privacy policy.</t>
  </si>
  <si>
    <t>Controls are audited and privacy risk measured on a cadence.</t>
  </si>
  <si>
    <t>PR.DS, GV.OC-03 (Partial, asserted)</t>
  </si>
  <si>
    <t>PT-2, PT-3, SI-12 (Partial, asserted)</t>
  </si>
  <si>
    <t>A.5.34, A.8.11 (Partial, asserted)</t>
  </si>
  <si>
    <t>MAP 2, MANAGE 2 (Strong, asserted)</t>
  </si>
  <si>
    <t>Privacy / de-identification tooling; illustrative: PII-detection tools, anonymization libraries. Category, not a product choice. Illustrative, not endorsements.</t>
  </si>
  <si>
    <t>AIP-07</t>
  </si>
  <si>
    <t>Synthetic Data Controls</t>
  </si>
  <si>
    <t>Governs the generation and use of synthetic data, including validation and protection against leakage of sensitive attributes.</t>
  </si>
  <si>
    <t>The organization shall govern the generation and use of synthetic data, including validation and protection against leakage of sensitive attributes.</t>
  </si>
  <si>
    <t>Synthetic data can silently leak attributes of real people or encode bias, giving a false sense of privacy and fairness.</t>
  </si>
  <si>
    <t>Define controls for synthetic-data generation and use: validation of utility, leakage testing, and documentation of method.</t>
  </si>
  <si>
    <t>Synthetic data use is ungoverned.</t>
  </si>
  <si>
    <t>Used informally without checks.</t>
  </si>
  <si>
    <t>Governed for some uses inconsistently.</t>
  </si>
  <si>
    <t>Synthetic-data generation and use are governed with validation and leakage testing.</t>
  </si>
  <si>
    <t>Synthetic-data quality and privacy are measured on a cadence.</t>
  </si>
  <si>
    <t>PR.DS (Weak, asserted)</t>
  </si>
  <si>
    <t>PT-series, SI-10 (Weak, asserted)</t>
  </si>
  <si>
    <t>A.8.11 (Weak, asserted)</t>
  </si>
  <si>
    <t>A.7 (Partial, asserted)</t>
  </si>
  <si>
    <t>Synthetic-data / privacy tooling; illustrative: synthetic-data generators, leakage-evaluation methods. Category, not a product choice. Illustrative, not endorsements.</t>
  </si>
  <si>
    <t>AIP-08</t>
  </si>
  <si>
    <t>Model Provenance and Lineage Tracking</t>
  </si>
  <si>
    <t>Maintains lineage for models, including base models, training data, parameters, and version metadata.</t>
  </si>
  <si>
    <t>The organization shall maintain lineage for models, including base models, training data, parameters, and version metadata.</t>
  </si>
  <si>
    <t>Without model lineage you cannot reproduce, audit, or roll back a model, or know what a compromised base model has tainted.</t>
  </si>
  <si>
    <t>Track model lineage in a registry (base model, data, hyperparameters, version); link to deployment records.</t>
  </si>
  <si>
    <t>Model lineage is not tracked.</t>
  </si>
  <si>
    <t>Kept in individuals' notes.</t>
  </si>
  <si>
    <t>Tracked for some models inconsistently.</t>
  </si>
  <si>
    <t>Model provenance and lineage are tracked in a registry.</t>
  </si>
  <si>
    <t>Lineage completeness is measured and enforced on a cadence.</t>
  </si>
  <si>
    <t>ID.AM, PR.DS (Partial, asserted)</t>
  </si>
  <si>
    <t>CM-8, SI-12, SR-4 (Partial, asserted)</t>
  </si>
  <si>
    <t>A.5.9, A.8.32 (Partial, asserted)</t>
  </si>
  <si>
    <t>A.6, A.7 (Strong, asserted)</t>
  </si>
  <si>
    <t>MAP 2.1, MEASURE 2 (Strong, asserted)</t>
  </si>
  <si>
    <t>Model registry / MLOps tooling; illustrative: open model registries (e.g., MLflow), experiment trackers. Category, not a product choice. Illustrative, not endorsements.</t>
  </si>
  <si>
    <t>AIP-09</t>
  </si>
  <si>
    <t>Model Documentation and Model Cards</t>
  </si>
  <si>
    <t>Produces and maintains documentation for deployed models covering purpose, performance, limitations, and intended use.</t>
  </si>
  <si>
    <t>The organization shall produce and maintain documentation for deployed models covering purpose, performance, limitations, and intended use.</t>
  </si>
  <si>
    <t>Undocumented models get used outside their validated envelope, and their limits surface only as failures in production.</t>
  </si>
  <si>
    <t>Require a model card (or equivalent) per deployed model; keep it current with evaluations and known limitations.</t>
  </si>
  <si>
    <t>No model documentation.</t>
  </si>
  <si>
    <t>Ad hoc notes only.</t>
  </si>
  <si>
    <t>Documented for some models inconsistently.</t>
  </si>
  <si>
    <t>Model documentation is required for deployed models.</t>
  </si>
  <si>
    <t>Documentation currency is checked against changes on a cadence.</t>
  </si>
  <si>
    <t>GV.OC, ID.AM (Partial, asserted)</t>
  </si>
  <si>
    <t>SA-5 (Partial, asserted)</t>
  </si>
  <si>
    <t>MEASURE 2.8, MAP 3 (Strong, asserted)</t>
  </si>
  <si>
    <t>Model-documentation tooling; illustrative: model cards, factsheets. Category, not a product choice. Illustrative, not endorsements.</t>
  </si>
  <si>
    <t>AIP-10</t>
  </si>
  <si>
    <t>Model and Weight Integrity Protection</t>
  </si>
  <si>
    <t>Protects model artifacts and weights against unauthorized modification, including integrity verification.</t>
  </si>
  <si>
    <t>The organization shall protect model artifacts and weights against unauthorized modification, including integrity verification.</t>
  </si>
  <si>
    <t>Tampered model weights can embed backdoors or degrade behavior invisibly, with no integrity check to catch the change.</t>
  </si>
  <si>
    <t>Protect model artifacts with integrity verification (hashing, signing) and access control; verify integrity before deployment.</t>
  </si>
  <si>
    <t>Model artifacts are unprotected.</t>
  </si>
  <si>
    <t>Some ad hoc access limits.</t>
  </si>
  <si>
    <t>Protected for some models inconsistently.</t>
  </si>
  <si>
    <t>Model and weight integrity are verified and access-controlled.</t>
  </si>
  <si>
    <t>Integrity verification is automated in the pipeline and monitored on a cadence.</t>
  </si>
  <si>
    <t>PR.DS-01, PR.DS-08 (Partial, asserted)</t>
  </si>
  <si>
    <t>SI-7, SC-28, CM-5 (Partial, asserted)</t>
  </si>
  <si>
    <t>MANAGE 2, MEASURE 2 (Partial, asserted)</t>
  </si>
  <si>
    <t>Artifact integrity / signing tooling; illustrative: artifact signing (e.g., Sigstore), hashing and checksums. Category, not a product choice. Illustrative, not endorsements.</t>
  </si>
  <si>
    <t>AIP-11</t>
  </si>
  <si>
    <t>Model Repository Access Control</t>
  </si>
  <si>
    <t>Restricts and logs access to model repositories, artifacts, and weights based on least privilege.</t>
  </si>
  <si>
    <t>The organization shall restrict and log access to model repositories, artifacts, and weights based on least privilege (see Access Controls, ACN; Privileged Access Management, PAM).</t>
  </si>
  <si>
    <t>Over-broad access to model repositories enables theft, tampering, and leakage of high-value model assets.</t>
  </si>
  <si>
    <t>Apply least-privilege access and logging to model repositories and artifact stores. Cross-reference ACN, PAM.</t>
  </si>
  <si>
    <t>Model repositories have open or unmanaged access.</t>
  </si>
  <si>
    <t>Some access limits set ad hoc.</t>
  </si>
  <si>
    <t>Access controlled for some repositories inconsistently.</t>
  </si>
  <si>
    <t>Least-privilege access and logging apply to model repositories.</t>
  </si>
  <si>
    <t>Access is reviewed and anomalous access alerted on a cadence.</t>
  </si>
  <si>
    <t>PR.AA, PR.DS (Partial, asserted)</t>
  </si>
  <si>
    <t>A.5.15, A.8.3, A.8.2 (Partial, asserted)</t>
  </si>
  <si>
    <t>MANAGE 2 (Partial, asserted)</t>
  </si>
  <si>
    <t>Access control / repository tooling; illustrative: repository RBAC, secrets and access management. Category, not a product choice. Illustrative, not endorsements.</t>
  </si>
  <si>
    <t>AIP-12</t>
  </si>
  <si>
    <t>Model Versioning and Reproducibility</t>
  </si>
  <si>
    <t>Versions models and their training configuration to enable reproducibility and rollback.</t>
  </si>
  <si>
    <t>The organization shall version models and their training configuration to enable reproducibility and rollback.</t>
  </si>
  <si>
    <t>Without versioning, a bad model update cannot be rolled back and a past result cannot be reproduced for audit or defense.</t>
  </si>
  <si>
    <t>Version models with their data and configuration; retain prior versions to enable reproducibility and rollback.</t>
  </si>
  <si>
    <t>Models are not versioned.</t>
  </si>
  <si>
    <t>Versions kept informally.</t>
  </si>
  <si>
    <t>Versioned for some models inconsistently.</t>
  </si>
  <si>
    <t>Models and training configuration are versioned with retained history.</t>
  </si>
  <si>
    <t>Reproducibility is periodically tested and version hygiene enforced on a cadence.</t>
  </si>
  <si>
    <t>ID.AM, PR.IP (Partial, asserted)</t>
  </si>
  <si>
    <t>CM-2, CM-3, SI-12 (Partial, asserted)</t>
  </si>
  <si>
    <t>A.8.32, A.8.19 (Partial, asserted)</t>
  </si>
  <si>
    <t>MEASURE 2, MANAGE 4 (Partial, asserted)</t>
  </si>
  <si>
    <t>Versioning / MLOps tooling; illustrative: model and data versioning (e.g., MLflow, DVC), config management. Category, not a product choice. Illustrative, not endorsements.</t>
  </si>
  <si>
    <t>AIP-13</t>
  </si>
  <si>
    <t>Pre-Trained and Open-Source Model Vetting</t>
  </si>
  <si>
    <t>Vets externally sourced pre-trained and open-source models for provenance, integrity, license, and known vulnerabilities.</t>
  </si>
  <si>
    <t>The organization shall vet externally sourced pre-trained and open-source models for provenance, integrity, license, and known vulnerabilities.</t>
  </si>
  <si>
    <t>An unvetted open or pre-trained model can carry backdoors, poisoning, or license traps directly into production.</t>
  </si>
  <si>
    <t>Vet external models before use (provenance, integrity, license, known issues); record the decision; re-vet on update. Cross-reference AIR-13.</t>
  </si>
  <si>
    <t>External models are used unvetted.</t>
  </si>
  <si>
    <t>Glanced at informally.</t>
  </si>
  <si>
    <t>Vetted for some models inconsistently.</t>
  </si>
  <si>
    <t>External and open-source models are vetted before use.</t>
  </si>
  <si>
    <t>Vetting depth is measured and re-vetting triggered on update on a cadence.</t>
  </si>
  <si>
    <t>SR-3, SR-4, SA-9 (Partial, asserted)</t>
  </si>
  <si>
    <t>A.5.21, A.8.30 (Partial, asserted)</t>
  </si>
  <si>
    <t>CIS 15, CIS 2 (Partial, asserted)</t>
  </si>
  <si>
    <t>Model-vetting / supply-chain tooling; illustrative: model scanners, provenance attestation. Category, not a product choice. Illustrative, not endorsements.</t>
  </si>
  <si>
    <t>AIP-14</t>
  </si>
  <si>
    <t>Model Supply Chain Integrity</t>
  </si>
  <si>
    <t>Verifies the integrity and authenticity of models and dependencies obtained from external sources.</t>
  </si>
  <si>
    <t>The organization shall verify the integrity and authenticity of models and dependencies obtained from external sources, for example through signatures and trusted registries (see Software Bill of Materials, SBM).</t>
  </si>
  <si>
    <t>Models and AI dependencies pulled from public sources can be substituted or tampered in transit without verification.</t>
  </si>
  <si>
    <t>Verify authenticity and integrity of external models and dependencies (signatures, trusted registries, checksums). Cross-reference SBM.</t>
  </si>
  <si>
    <t>No integrity verification for external models.</t>
  </si>
  <si>
    <t>Occasional manual checks.</t>
  </si>
  <si>
    <t>Verified for some sources inconsistently.</t>
  </si>
  <si>
    <t>Integrity and authenticity of external models and dependencies are verified.</t>
  </si>
  <si>
    <t>Verification is enforced in the pipeline and monitored on a cadence.</t>
  </si>
  <si>
    <t>GV.SC-08, PR.DS-08 (Partial, asserted)</t>
  </si>
  <si>
    <t>A.8.30, A.8.24 (Partial, asserted)</t>
  </si>
  <si>
    <t>CIS 2, CIS 3 (Partial, asserted)</t>
  </si>
  <si>
    <t>MAP 4, MANAGE 2 (Partial, asserted)</t>
  </si>
  <si>
    <t>Supply-chain integrity tooling; illustrative: signing/verification (e.g., Sigstore), SBOM/AI-BOM. Category, not a product choice. Illustrative, not endorsements.</t>
  </si>
  <si>
    <t>AIP-15</t>
  </si>
  <si>
    <t>Data Retention and Disposal for AI</t>
  </si>
  <si>
    <t>Defines retention and secure disposal for training data and derived artifacts consistent with policy.</t>
  </si>
  <si>
    <t>The organization shall define retention and secure disposal for training data and derived artifacts consistent with policy (see Data Lifecycle Management, DLM).</t>
  </si>
  <si>
    <t>Indefinitely retained training data and artifacts expand breach and compliance exposure; premature disposal breaks reproducibility.</t>
  </si>
  <si>
    <t>Set retention and secure-disposal rules for training data and artifacts tied to policy and legal need. Cross-reference DLM.</t>
  </si>
  <si>
    <t>No retention or disposal rules for AI data.</t>
  </si>
  <si>
    <t>Handled ad hoc.</t>
  </si>
  <si>
    <t>Applied to some data inconsistently.</t>
  </si>
  <si>
    <t>Retention and secure disposal for AI data and artifacts follow policy.</t>
  </si>
  <si>
    <t>Retention compliance is audited and enforced on a cadence.</t>
  </si>
  <si>
    <t>PR.DS, GV.OC (Partial, asserted)</t>
  </si>
  <si>
    <t>Data-lifecycle / retention tooling; illustrative: retention-policy engines, secure-deletion tools. Category, not a product choice. Illustrative, not endorsements.</t>
  </si>
  <si>
    <t>AIP-16</t>
  </si>
  <si>
    <t>Feature and Embedding Store Protection</t>
  </si>
  <si>
    <t>Protects feature stores and embedding stores against tampering and unauthorized access.</t>
  </si>
  <si>
    <t>The organization shall protect feature stores and embedding stores against tampering and unauthorized access.</t>
  </si>
  <si>
    <t>Feature and embedding stores concentrate sensitive derived data and can be poisoned or exfiltrated to attack or invert models.</t>
  </si>
  <si>
    <t>Apply access control, integrity, and monitoring to feature and embedding stores. Cross-reference GAI-05.</t>
  </si>
  <si>
    <t>Feature/embedding stores are unprotected.</t>
  </si>
  <si>
    <t>Some ad hoc limits.</t>
  </si>
  <si>
    <t>Protected for some stores inconsistently.</t>
  </si>
  <si>
    <t>Feature and embedding stores are access-controlled and integrity-protected.</t>
  </si>
  <si>
    <t>Access and integrity are monitored and reviewed on a cadence.</t>
  </si>
  <si>
    <t>PR.DS, PR.AA (Partial, asserted)</t>
  </si>
  <si>
    <t>AC-3, SC-28, SI-7 (Partial, asserted)</t>
  </si>
  <si>
    <t>A.8.3, A.8.24 (Partial, asserted)</t>
  </si>
  <si>
    <t>A.6, A.7 (Partial, asserted)</t>
  </si>
  <si>
    <t>Data-store security tooling; illustrative: database/vector-store access controls, encryption at rest. Category, not a product choice. Illustrative, not endorsements.</t>
  </si>
  <si>
    <t>AIP-17</t>
  </si>
  <si>
    <t>Pipeline Data Poisoning Prevention</t>
  </si>
  <si>
    <t>Implements controls to detect and prevent poisoning of data ingested into training and retraining pipelines.</t>
  </si>
  <si>
    <t>The organization shall implement controls to detect and prevent poisoning of data ingested into training and retraining pipelines.</t>
  </si>
  <si>
    <t>Attacker-influenced data entering a training or retraining pipeline poisons the model, and continual learning makes the window permanent.</t>
  </si>
  <si>
    <t>Add ingestion validation, anomaly detection, and source controls to training and retraining pipelines to resist poisoning.</t>
  </si>
  <si>
    <t>No poisoning defenses in pipelines.</t>
  </si>
  <si>
    <t>Reactive checks after issues.</t>
  </si>
  <si>
    <t>Some pipelines protected inconsistently.</t>
  </si>
  <si>
    <t>Ingestion validation and poisoning defenses are standard in training pipelines.</t>
  </si>
  <si>
    <t>Poisoning-resistance is tested and improved on a cadence.</t>
  </si>
  <si>
    <t>PR.DS-06, DE.CM (Partial, asserted)</t>
  </si>
  <si>
    <t>SI-3, SI-4, SI-7 (Partial, asserted)</t>
  </si>
  <si>
    <t>A.8.24, A.8.16 (Weak, asserted)</t>
  </si>
  <si>
    <t>MEASURE 2, MANAGE 2 (Strong, asserted)</t>
  </si>
  <si>
    <t>Data-integrity / anomaly tooling; illustrative: data-poisoning detection methods, ingestion validation. Category, not a product choice. Illustrative, not endorsements.</t>
  </si>
  <si>
    <t>AIP-18</t>
  </si>
  <si>
    <t>Provenance for Fine-Tuning and Continual Learning</t>
  </si>
  <si>
    <t>Tracks and controls data and changes introduced through fine-tuning and continual or online learning.</t>
  </si>
  <si>
    <t>The organization shall track and control data and changes introduced through fine-tuning and continual or online learning.</t>
  </si>
  <si>
    <t>Fine-tuning and online learning change model behavior continuously; untracked, they drift the model outside its validated state.</t>
  </si>
  <si>
    <t>Track fine-tuning and continual-learning data and changes; gate and version them; monitor resulting behavior change.</t>
  </si>
  <si>
    <t>Fine-tuning changes are untracked.</t>
  </si>
  <si>
    <t>Tracked informally.</t>
  </si>
  <si>
    <t>Tracked for some changes inconsistently.</t>
  </si>
  <si>
    <t>Fine-tuning and continual-learning changes are tracked, versioned, and gated.</t>
  </si>
  <si>
    <t>Behavioral impact of changes is measured on a cadence.</t>
  </si>
  <si>
    <t>CM-3, SI-12, SA-11 (Partial, asserted)</t>
  </si>
  <si>
    <t>MLOps / lineage tooling; illustrative: experiment tracking, model-change logging. Category, not a product choice. Illustrative, not endorsements.</t>
  </si>
  <si>
    <t>AIP-19</t>
  </si>
  <si>
    <t>Intellectual Property and Licensing Compliance</t>
  </si>
  <si>
    <t>Ensures training data and model use comply with intellectual property and licensing terms.</t>
  </si>
  <si>
    <t>The organization shall ensure that training data and model use comply with intellectual property and licensing terms.</t>
  </si>
  <si>
    <t>IP-infringing training data or license-violating model use creates litigation and forced-retraining exposure discovered late.</t>
  </si>
  <si>
    <t>Track IP and license terms for training data and models; verify permitted use; record provenance for defense.</t>
  </si>
  <si>
    <t>IP and licensing are not tracked.</t>
  </si>
  <si>
    <t>Checked informally.</t>
  </si>
  <si>
    <t>Tracked for some assets inconsistently.</t>
  </si>
  <si>
    <t>IP and licensing compliance is verified for training data and models.</t>
  </si>
  <si>
    <t>Compliance is audited and license changes tracked on a cadence.</t>
  </si>
  <si>
    <t>GV.OC-03, GV.SC (Partial, asserted)</t>
  </si>
  <si>
    <t>CM-10, SR-3 (Partial, asserted)</t>
  </si>
  <si>
    <t>A.7, A.10 (Partial, asserted)</t>
  </si>
  <si>
    <t>MAP 4 (Partial, asserted)</t>
  </si>
  <si>
    <t>License-compliance tooling; illustrative: license scanners, dataset license registries. Category, not a product choice. Illustrative, not endorsements.</t>
  </si>
  <si>
    <t>AIP-20</t>
  </si>
  <si>
    <t>Model Inventory Currency</t>
  </si>
  <si>
    <t>Keeps the model inventory and provenance records current as models are updated, retrained, or retired.</t>
  </si>
  <si>
    <t>The organization shall keep the model inventory and provenance records current as models are updated, retrained, or retired.</t>
  </si>
  <si>
    <t>A stale model inventory misstates what is running, so governance, monitoring, and response target the wrong versions.</t>
  </si>
  <si>
    <t>Tie inventory and provenance updates to the model lifecycle so records reflect current deployments. Cross-reference AIG-03.</t>
  </si>
  <si>
    <t>Model inventory is not maintained.</t>
  </si>
  <si>
    <t>Updated occasionally by hand.</t>
  </si>
  <si>
    <t>Updated for some changes inconsistently.</t>
  </si>
  <si>
    <t>Inventory and provenance are updated across the model lifecycle.</t>
  </si>
  <si>
    <t>Inventory accuracy is measured and reconciled on a cadence.</t>
  </si>
  <si>
    <t>ID.AM-08, ID.IM (Partial, asserted)</t>
  </si>
  <si>
    <t>MAP 1, MANAGE 4 (Partial, asserted)</t>
  </si>
  <si>
    <t>Inventory / registry tooling; illustrative: model registries with lifecycle hooks, CMDB integration. Category, not a product choice. Illustrative, not endorsements.</t>
  </si>
  <si>
    <t>AI Model Security and Robustness (AIS)</t>
  </si>
  <si>
    <t>AIS-01</t>
  </si>
  <si>
    <t>Adversarial Evasion Defense</t>
  </si>
  <si>
    <t>Implements defenses against adversarial evasion inputs designed to cause misclassification or unsafe output.</t>
  </si>
  <si>
    <t>The organization shall implement defenses against adversarial evasion inputs designed to cause misclassification or unsafe output.</t>
  </si>
  <si>
    <t>Crafted inputs make a model fail on demand (misread a stop sign, bypass a filter) while looking normal to human review.</t>
  </si>
  <si>
    <t>Apply evasion defenses appropriate to the model (input transformation, adversarial training, detection); test them under attack.</t>
  </si>
  <si>
    <t>No evasion defenses.</t>
  </si>
  <si>
    <t>Ad hoc hardening after an incident.</t>
  </si>
  <si>
    <t>Some models defended inconsistently.</t>
  </si>
  <si>
    <t>Evasion defenses are standard for exposed models and tested.</t>
  </si>
  <si>
    <t>Defense efficacy is measured against current techniques on a cadence.</t>
  </si>
  <si>
    <t>PR.PS, DE.CM (Weak, asserted)</t>
  </si>
  <si>
    <t>SI-10, SC-5 (Weak, asserted)</t>
  </si>
  <si>
    <t>A.8.25, A.8.29 (Weak, asserted)</t>
  </si>
  <si>
    <t>MEASURE 2.7, MANAGE 2 (Strong, asserted)</t>
  </si>
  <si>
    <t>Adversarial-ML defense tooling; illustrative: open adversarial-robustness libraries (e.g., Adversarial Robustness Toolbox), adversarial training. Category, not a product choice. Illustrative, not endorsements.</t>
  </si>
  <si>
    <t>AIS-02</t>
  </si>
  <si>
    <t>Data and Model Poisoning Defense</t>
  </si>
  <si>
    <t>Implements controls to detect and mitigate training-time and update-time poisoning of data and models.</t>
  </si>
  <si>
    <t>The organization shall implement controls to detect and mitigate training-time and update-time poisoning of data and models.</t>
  </si>
  <si>
    <t>Poisoning corrupts a model at its source, embedding backdoors or degradation that ordinary testing does not reveal.</t>
  </si>
  <si>
    <t>Combine data-integrity controls, provenance, anomaly detection, and robust training to resist poisoning. Cross-reference AIP-17.</t>
  </si>
  <si>
    <t>No poisoning defenses.</t>
  </si>
  <si>
    <t>Reactive checks only.</t>
  </si>
  <si>
    <t>Poisoning defenses span data and model updates.</t>
  </si>
  <si>
    <t>Poisoning resistance is tested and tuned on a cadence.</t>
  </si>
  <si>
    <t>PR.DS-06, DE.CM (Weak, asserted)</t>
  </si>
  <si>
    <t>SI-3, SI-7 (Weak, asserted)</t>
  </si>
  <si>
    <t>Poisoning-defense tooling; illustrative: data-sanitization and outlier detection, robust-training methods. Category, not a product choice. Illustrative, not endorsements.</t>
  </si>
  <si>
    <t>AIS-03</t>
  </si>
  <si>
    <t>Model Extraction and Theft Protection</t>
  </si>
  <si>
    <t>Protects deployed models against extraction and theft via query monitoring, rate limiting, and output constraints.</t>
  </si>
  <si>
    <t>The organization shall protect deployed models against extraction and theft, for example through query monitoring, rate limiting, and output constraints.</t>
  </si>
  <si>
    <t>An exposed model can be stolen through its own API by systematic querying, handing an attacker your intellectual property and an offline attack target.</t>
  </si>
  <si>
    <t>Rate-limit and monitor model queries; constrain outputs (e.g., confidence granularity); detect extraction patterns.</t>
  </si>
  <si>
    <t>No extraction protection.</t>
  </si>
  <si>
    <t>Basic rate limits only.</t>
  </si>
  <si>
    <t>Some models protected inconsistently.</t>
  </si>
  <si>
    <t>Query monitoring and extraction defenses protect exposed models.</t>
  </si>
  <si>
    <t>Extraction attempts are detected and defenses tuned on a cadence.</t>
  </si>
  <si>
    <t>PR.AA, DE.CM (Weak, asserted)</t>
  </si>
  <si>
    <t>SC-5, AC-4, SI-4 (Weak, asserted)</t>
  </si>
  <si>
    <t>A.8.20, A.8.16 (Weak, asserted)</t>
  </si>
  <si>
    <t>API-security / model-monitoring tooling; illustrative: API gateways with rate limiting, query-anomaly detection. Category, not a product choice. Illustrative, not endorsements.</t>
  </si>
  <si>
    <t>AIS-04</t>
  </si>
  <si>
    <t>Inference Attack Protection</t>
  </si>
  <si>
    <t>Mitigates membership and attribute inference attacks that could reveal sensitive characteristics of training data.</t>
  </si>
  <si>
    <t>The organization shall mitigate membership and attribute inference attacks that could reveal sensitive characteristics of training data.</t>
  </si>
  <si>
    <t>Inference attacks reconstruct whether a person was in the training set or infer their attributes, breaching privacy through the model itself.</t>
  </si>
  <si>
    <t>Apply privacy-preserving techniques (e.g., differential privacy, output limiting) and test inference risk for sensitive models.</t>
  </si>
  <si>
    <t>Inference risk is unaddressed.</t>
  </si>
  <si>
    <t>Considered informally.</t>
  </si>
  <si>
    <t>Mitigated for some models inconsistently.</t>
  </si>
  <si>
    <t>Inference defenses are applied to sensitive models and tested.</t>
  </si>
  <si>
    <t>Inference risk is measured and defenses improved on a cadence.</t>
  </si>
  <si>
    <t>PT-series, SC-28 (Weak, asserted)</t>
  </si>
  <si>
    <t>MEASURE 2.7, MEASURE 2.10 (Strong, asserted)</t>
  </si>
  <si>
    <t>Privacy-preserving ML tooling; illustrative: open differential-privacy libraries, membership-inference test tools. Category, not a product choice. Illustrative, not endorsements.</t>
  </si>
  <si>
    <t>AIS-05</t>
  </si>
  <si>
    <t>Model Confidentiality Protection</t>
  </si>
  <si>
    <t>Protects model architecture, parameters, and weights as sensitive assets commensurate with their value.</t>
  </si>
  <si>
    <t>The organization shall protect model architecture, parameters, and weights as sensitive assets commensurate with their value.</t>
  </si>
  <si>
    <t>Model weights are high-value assets; leaked, they hand competitors and attackers the full model and its offline attack surface.</t>
  </si>
  <si>
    <t>Classify models by value; protect weights with encryption, access control, and handling rules matched to their tier.</t>
  </si>
  <si>
    <t>Model confidentiality is not addressed.</t>
  </si>
  <si>
    <t>Some informal protection.</t>
  </si>
  <si>
    <t>Model confidentiality controls match model value.</t>
  </si>
  <si>
    <t>Protection adequacy is reviewed against value on a cadence.</t>
  </si>
  <si>
    <t>PR.DS-01, PR.DS-05 (Partial, asserted)</t>
  </si>
  <si>
    <t>SC-28, AC-3, MP-4 (Partial, asserted)</t>
  </si>
  <si>
    <t>A.5.12, A.8.24 (Partial, asserted)</t>
  </si>
  <si>
    <t>Data-protection tooling; illustrative: encryption at rest, key management, access controls. Category, not a product choice. Illustrative, not endorsements.</t>
  </si>
  <si>
    <t>AIS-06</t>
  </si>
  <si>
    <t>Robustness and Stress Testing</t>
  </si>
  <si>
    <t>Tests model robustness against perturbed, out-of-distribution, and edge-case inputs before and during deployment.</t>
  </si>
  <si>
    <t>The organization shall test model robustness against perturbed, out-of-distribution, and edge-case inputs before and during deployment.</t>
  </si>
  <si>
    <t>Models confident on their training distribution fail silently on the odd or shifted inputs the real world constantly produces.</t>
  </si>
  <si>
    <t>Build a robustness test suite (perturbations, out-of-distribution, edge cases); run it pre-deployment and periodically.</t>
  </si>
  <si>
    <t>No robustness testing.</t>
  </si>
  <si>
    <t>Occasional ad hoc checks.</t>
  </si>
  <si>
    <t>Tested for some models inconsistently.</t>
  </si>
  <si>
    <t>Robustness testing is standard before and during deployment.</t>
  </si>
  <si>
    <t>Robustness metrics are tracked and thresholds enforced on a cadence.</t>
  </si>
  <si>
    <t>ID.RA, PR.PS (Weak, asserted)</t>
  </si>
  <si>
    <t>SA-11, CA-8 (Partial, asserted)</t>
  </si>
  <si>
    <t>A.8.29 (Partial, asserted)</t>
  </si>
  <si>
    <t>MEASURE 2.5, MEASURE 2.7 (Strong, asserted)</t>
  </si>
  <si>
    <t>Robustness-testing tooling; illustrative: open robustness/benchmark suites, out-of-distribution detection. Category, not a product choice. Illustrative, not endorsements.</t>
  </si>
  <si>
    <t>AIS-07</t>
  </si>
  <si>
    <t>AI Red Teaming</t>
  </si>
  <si>
    <t>Conducts adversarial red-team testing of AI systems across the model, data, and application layers.</t>
  </si>
  <si>
    <t>The organization shall conduct adversarial red-team testing of AI systems across the model, data, and application layers (see Red Team / Blue Team / Purple Team, RBP).</t>
  </si>
  <si>
    <t>Without adversarial red-teaming, AI-specific weaknesses stay hidden until a real attacker or a harmful output finds them first.</t>
  </si>
  <si>
    <t>Run AI red-team exercises against the model, data, and app layers; feed findings to remediation. Cross-reference RBP.</t>
  </si>
  <si>
    <t>No AI red teaming.</t>
  </si>
  <si>
    <t>Occasional informal probing.</t>
  </si>
  <si>
    <t>Red-teamed for some systems inconsistently.</t>
  </si>
  <si>
    <t>AI red teaming is standard for higher-risk systems.</t>
  </si>
  <si>
    <t>Red-team coverage and finding closure are measured on a cadence.</t>
  </si>
  <si>
    <t>ID.RA, PR.PS (Partial, asserted)</t>
  </si>
  <si>
    <t>CA-8, RA-5, SA-11 (Partial, asserted)</t>
  </si>
  <si>
    <t>MEASURE 1.1, MEASURE 2.7 (Strong, asserted)</t>
  </si>
  <si>
    <t>AI red-team tooling; illustrative: open AI red-team frameworks (e.g., Counterfit), LLM red-team harnesses. Category, not a product choice. Illustrative, not endorsements.</t>
  </si>
  <si>
    <t>AIS-08</t>
  </si>
  <si>
    <t>Input Validation and Sanitization for AI</t>
  </si>
  <si>
    <t>Validates and sanitizes inputs to AI systems to reduce adversarial and malformed-input risk.</t>
  </si>
  <si>
    <t>The organization shall validate and sanitize inputs to AI systems to reduce adversarial and malformed-input risk.</t>
  </si>
  <si>
    <t>Unvalidated inputs let malformed and adversarial data reach the model and downstream actions unchecked.</t>
  </si>
  <si>
    <t>Validate and sanitize AI inputs (schema, bounds, content) before inference; reject or flag anomalies.</t>
  </si>
  <si>
    <t>No AI input validation.</t>
  </si>
  <si>
    <t>Minimal ad hoc checks.</t>
  </si>
  <si>
    <t>Validated for some inputs inconsistently.</t>
  </si>
  <si>
    <t>AI input validation and sanitization are standard.</t>
  </si>
  <si>
    <t>Validation coverage and bypass attempts are measured on a cadence.</t>
  </si>
  <si>
    <t>PR.PS, PR.DS (Partial, asserted)</t>
  </si>
  <si>
    <t>SI-10, SC-5 (Partial, asserted)</t>
  </si>
  <si>
    <t>A.8.26, A.8.28 (Partial, asserted)</t>
  </si>
  <si>
    <t>MEASURE 2.7, MANAGE 2 (Partial, asserted)</t>
  </si>
  <si>
    <t>Input-validation tooling; illustrative: schema validators, input guardrail libraries. Category, not a product choice. Illustrative, not endorsements.</t>
  </si>
  <si>
    <t>AIS-09</t>
  </si>
  <si>
    <t>Output Validation and Guardrails</t>
  </si>
  <si>
    <t>Validates and constrains AI outputs before they are used in downstream actions or presented to users.</t>
  </si>
  <si>
    <t>The organization shall validate and constrain AI outputs before they are used in downstream actions or presented to users.</t>
  </si>
  <si>
    <t>Unchecked model output drives unsafe downstream actions (injection, harmful content, wrong decisions) with the model's authority behind it.</t>
  </si>
  <si>
    <t>Validate and constrain outputs (format, safety, policy) before use; block or route unsafe outputs. Cross-reference GAI-06.</t>
  </si>
  <si>
    <t>Outputs are used without validation.</t>
  </si>
  <si>
    <t>Some ad hoc filtering.</t>
  </si>
  <si>
    <t>Validated for some outputs inconsistently.</t>
  </si>
  <si>
    <t>Output validation and guardrails are standard before downstream use.</t>
  </si>
  <si>
    <t>Guardrail efficacy and bypasses are measured on a cadence.</t>
  </si>
  <si>
    <t>PR.PS, DE.CM (Partial, asserted)</t>
  </si>
  <si>
    <t>SI-10, SI-15 (Partial, asserted)</t>
  </si>
  <si>
    <t>MEASURE 2.6, MANAGE 2 (Strong, asserted)</t>
  </si>
  <si>
    <t>Output-guardrail tooling; illustrative: open guardrail frameworks, output classifiers/filters. Category, not a product choice. Illustrative, not endorsements.</t>
  </si>
  <si>
    <t>AIS-10</t>
  </si>
  <si>
    <t>ML Pipeline Segmentation and Isolation</t>
  </si>
  <si>
    <t>Segments and isolates training, validation, and production machine learning pipelines to limit the propagation of compromise.</t>
  </si>
  <si>
    <t>The organization shall segment and isolate training, validation, and production machine learning pipelines to limit the propagation of compromise (see Micro-Segmentation and Network Access Control, MSN).</t>
  </si>
  <si>
    <t>Flat ML pipelines let a compromise in experimentation reach production models and data unimpeded.</t>
  </si>
  <si>
    <t>Segment ML environments (train, validate, production) with access boundaries and controlled promotion. Cross-reference MSN.</t>
  </si>
  <si>
    <t>ML pipelines are not segmented.</t>
  </si>
  <si>
    <t>Some informal separation.</t>
  </si>
  <si>
    <t>Segmented for some pipelines inconsistently.</t>
  </si>
  <si>
    <t>Training, validation, and production ML pipelines are segmented and access-controlled.</t>
  </si>
  <si>
    <t>Segmentation is verified and reviewed on a cadence.</t>
  </si>
  <si>
    <t>PR.AA, PR.IR (Partial, asserted)</t>
  </si>
  <si>
    <t>A.8.22, A.8.31 (Partial, asserted)</t>
  </si>
  <si>
    <t>Network/environment segmentation tooling; illustrative: network segmentation, environment isolation. Category, not a product choice. Illustrative, not endorsements.</t>
  </si>
  <si>
    <t>AIS-11</t>
  </si>
  <si>
    <t>Secure MLOps and CI/CD</t>
  </si>
  <si>
    <t>Applies secure development and CI/CD controls to machine learning pipelines, including code, dependency, and artifact security.</t>
  </si>
  <si>
    <t>The organization shall apply secure development and CI/CD controls to machine learning pipelines, including code, dependency, and artifact security (see Secure Software Development Lifecycle, SSD).</t>
  </si>
  <si>
    <t>Insecure MLOps pipelines let attackers inject code, dependencies, or artifacts that compromise every model they build.</t>
  </si>
  <si>
    <t>Extend secure SDLC and CI/CD controls to ML pipelines (SAST, dependency scanning, artifact signing). Cross-reference SSD.</t>
  </si>
  <si>
    <t>ML pipelines have no secure-development controls.</t>
  </si>
  <si>
    <t>Some controls applied ad hoc.</t>
  </si>
  <si>
    <t>Applied to some pipelines inconsistently.</t>
  </si>
  <si>
    <t>Secure MLOps controls are standard across ML pipelines.</t>
  </si>
  <si>
    <t>Pipeline security is measured and improved on a cadence.</t>
  </si>
  <si>
    <t>PR.PS, PR.IP (Partial, asserted)</t>
  </si>
  <si>
    <t>SA-11, SA-15, CM-3 (Partial, asserted)</t>
  </si>
  <si>
    <t>A.8.25, A.8.28, A.8.30 (Partial, asserted)</t>
  </si>
  <si>
    <t>Secure CI/CD / MLOps tooling; illustrative: SAST and dependency scanners, pipeline security controls. Category, not a product choice. Illustrative, not endorsements.</t>
  </si>
  <si>
    <t>AIS-12</t>
  </si>
  <si>
    <t>AI Dependency and Framework Vulnerability Management</t>
  </si>
  <si>
    <t>Manages vulnerabilities in AI and machine learning frameworks, libraries, and accelerated-compute dependencies.</t>
  </si>
  <si>
    <t>The organization shall manage vulnerabilities in AI and machine learning frameworks, libraries, and accelerated-compute dependencies (see Vulnerability and Patch Management, VPM).</t>
  </si>
  <si>
    <t>AI stacks pull large dependency trees whose vulnerabilities become model-compromise paths if unmanaged.</t>
  </si>
  <si>
    <t>Track and patch vulnerabilities in AI frameworks, libraries, and compute dependencies. Cross-reference VPM.</t>
  </si>
  <si>
    <t>AI dependencies are not vulnerability-managed.</t>
  </si>
  <si>
    <t>Patched reactively.</t>
  </si>
  <si>
    <t>Managed for some components inconsistently.</t>
  </si>
  <si>
    <t>AI framework and dependency vulnerabilities are managed on a schedule.</t>
  </si>
  <si>
    <t>Exposure windows are measured and reduced on a cadence.</t>
  </si>
  <si>
    <t>ID.RA-01, PR.PS (Partial, asserted)</t>
  </si>
  <si>
    <t>RA-5, SI-2, SR-3 (Partial, asserted)</t>
  </si>
  <si>
    <t>A.8.8, A.8.30 (Partial, asserted)</t>
  </si>
  <si>
    <t>Vulnerability / dependency scanning; illustrative: SCA and SBOM tools, vulnerability scanners. Category, not a product choice. Illustrative, not endorsements.</t>
  </si>
  <si>
    <t>AIS-13</t>
  </si>
  <si>
    <t>Model Update and Patch Integrity</t>
  </si>
  <si>
    <t>Verifies the integrity and authorization of model updates and replacements in production.</t>
  </si>
  <si>
    <t>The organization shall verify the integrity and authorization of model updates and replacements in production.</t>
  </si>
  <si>
    <t>An unauthorized or tampered model update swaps a trusted model for a compromised one with no check to catch it.</t>
  </si>
  <si>
    <t>Require authorization and integrity verification for model updates; log and be able to roll back. Cross-reference change control.</t>
  </si>
  <si>
    <t>Model updates are unverified.</t>
  </si>
  <si>
    <t>Some manual checks.</t>
  </si>
  <si>
    <t>Verified for some updates inconsistently.</t>
  </si>
  <si>
    <t>Model updates require authorization and integrity verification.</t>
  </si>
  <si>
    <t>Update integrity is enforced in the pipeline and monitored on a cadence.</t>
  </si>
  <si>
    <t>PR.PS, PR.DS-08 (Partial, asserted)</t>
  </si>
  <si>
    <t>CM-3, CM-5, SI-7 (Partial, asserted)</t>
  </si>
  <si>
    <t>MANAGE 3 (Partial, asserted)</t>
  </si>
  <si>
    <t>Release-integrity tooling; illustrative: signed releases, deployment authorization workflows. Category, not a product choice. Illustrative, not endorsements.</t>
  </si>
  <si>
    <t>AIS-14</t>
  </si>
  <si>
    <t>Compute and Accelerator Security</t>
  </si>
  <si>
    <t>Secures the compute environment, including accelerators and enclaves, used for training and inference.</t>
  </si>
  <si>
    <t>The organization shall secure the compute environment, including accelerators and enclaves, used for training and inference (see Hardware and Software Asset Management, HSA; Cloud and Hybrid Environment Security, CHE).</t>
  </si>
  <si>
    <t>Shared and accelerated AI compute can leak data or models across tenants and workloads if the environment is not secured.</t>
  </si>
  <si>
    <t>Harden AI compute (accelerators, enclaves, shared clusters) with isolation, access control, and patching. Cross-reference HSA, CHE.</t>
  </si>
  <si>
    <t>AI compute is not specifically secured.</t>
  </si>
  <si>
    <t>Baseline hardening only.</t>
  </si>
  <si>
    <t>Secured for some environments inconsistently.</t>
  </si>
  <si>
    <t>AI compute environments are hardened and isolated.</t>
  </si>
  <si>
    <t>Compute security is assessed and improved on a cadence.</t>
  </si>
  <si>
    <t>PR.PS, PR.IR (Partial, asserted)</t>
  </si>
  <si>
    <t>SC-7, SC-39, CM-6 (Partial, asserted)</t>
  </si>
  <si>
    <t>A.8.9, A.8.20 (Partial, asserted)</t>
  </si>
  <si>
    <t>Compute-hardening tooling; illustrative: confidential-computing/enclaves, host hardening baselines. Category, not a product choice. Illustrative, not endorsements.</t>
  </si>
  <si>
    <t>AIS-15</t>
  </si>
  <si>
    <t>Resource Abuse and Denial-of-Service Protection</t>
  </si>
  <si>
    <t>Protects AI services against resource exhaustion and unbounded consumption.</t>
  </si>
  <si>
    <t>The organization shall protect AI services against resource exhaustion and unbounded consumption.</t>
  </si>
  <si>
    <t>AI services are expensive per call; unbounded consumption enables denial of service and runaway cost as an attack.</t>
  </si>
  <si>
    <t>Enforce rate, quota, and cost limits on AI services; monitor for abusive consumption. Cross-reference GAI-13.</t>
  </si>
  <si>
    <t>No consumption controls.</t>
  </si>
  <si>
    <t>Basic limits only.</t>
  </si>
  <si>
    <t>Applied to some services inconsistently.</t>
  </si>
  <si>
    <t>Rate, quota, and cost controls protect AI services.</t>
  </si>
  <si>
    <t>Consumption is monitored against limits and tuned on a cadence.</t>
  </si>
  <si>
    <t>PR.IR, DE.CM (Partial, asserted)</t>
  </si>
  <si>
    <t>Rate-limiting / cost-control tooling; illustrative: API rate limiting, budget alerts and quotas. Category, not a product choice. Illustrative, not endorsements.</t>
  </si>
  <si>
    <t>AIS-16</t>
  </si>
  <si>
    <t>Model Rollback and Safe Fallback</t>
  </si>
  <si>
    <t>Provides the ability to roll back to a known-good model or fail over to a safe or non-AI fallback on compromise or failure.</t>
  </si>
  <si>
    <t>The organization shall provide the ability to roll back to a known-good model or fail over to a safe or non-AI fallback on compromise or failure.</t>
  </si>
  <si>
    <t>When a model is compromised or fails, no rollback or safe fallback means the only option is to keep running the broken model.</t>
  </si>
  <si>
    <t>Maintain known-good model versions and a safe or non-AI fallback path; test rollback and failover.</t>
  </si>
  <si>
    <t>No rollback or fallback.</t>
  </si>
  <si>
    <t>Manual, untested recovery.</t>
  </si>
  <si>
    <t>Available for some systems inconsistently.</t>
  </si>
  <si>
    <t>Rollback and safe fallback exist for AI systems and are tested.</t>
  </si>
  <si>
    <t>Recovery time and reliability are measured on a cadence.</t>
  </si>
  <si>
    <t>RC.RP, PR.IP (Partial, asserted)</t>
  </si>
  <si>
    <t>CP-2, CP-10, SI-13 (Partial, asserted)</t>
  </si>
  <si>
    <t>A.8.14, A.5.29 (Partial, asserted)</t>
  </si>
  <si>
    <t>MANAGE 4 (Strong, asserted)</t>
  </si>
  <si>
    <t>Resilience / deployment tooling; illustrative: blue-green/canary deployment, model-version rollback. Category, not a product choice. Illustrative, not endorsements.</t>
  </si>
  <si>
    <t>AIS-17</t>
  </si>
  <si>
    <t>Isolation of Untrusted Model Execution</t>
  </si>
  <si>
    <t>Sandboxes and isolates the execution of untrusted or third-party models and any code they generate.</t>
  </si>
  <si>
    <t>The organization shall sandbox and isolate the execution of untrusted or third-party models and any code they generate.</t>
  </si>
  <si>
    <t>Running an untrusted model or executing model-generated code without isolation lets a malicious model reach the host and network.</t>
  </si>
  <si>
    <t>Execute untrusted models and generated code in sandboxes with least privilege and egress control. Cross-reference GAI-14.</t>
  </si>
  <si>
    <t>Untrusted models/code run without isolation.</t>
  </si>
  <si>
    <t>Some ad hoc sandboxing.</t>
  </si>
  <si>
    <t>Isolated for some cases inconsistently.</t>
  </si>
  <si>
    <t>Untrusted model and generated-code execution is sandboxed and least-privilege.</t>
  </si>
  <si>
    <t>Isolation is tested against escape and reviewed on a cadence.</t>
  </si>
  <si>
    <t>SC-39, SC-7, CM-7 (Partial, asserted)</t>
  </si>
  <si>
    <t>A.8.31, A.8.22 (Partial, asserted)</t>
  </si>
  <si>
    <t>Sandboxing / isolation tooling; illustrative: containers/microVMs, restricted execution sandboxes. Category, not a product choice. Illustrative, not endorsements.</t>
  </si>
  <si>
    <t>AIS-18</t>
  </si>
  <si>
    <t>Adversarial Threat Intelligence Integration</t>
  </si>
  <si>
    <t>Incorporates emerging adversarial machine learning threat intelligence into defenses and testing.</t>
  </si>
  <si>
    <t>The organization shall incorporate emerging adversarial machine learning threat intelligence into its defenses and testing (see Threat Intelligence and Threat Hunting, TIH).</t>
  </si>
  <si>
    <t>Adversarial-ML techniques evolve fast; static defenses decay and miss the attacks that matter now.</t>
  </si>
  <si>
    <t>Track adversarial-ML threat intelligence; feed it into threat models, tests, and defenses. Cross-reference TIH.</t>
  </si>
  <si>
    <t>No adversarial-ML threat intelligence.</t>
  </si>
  <si>
    <t>Occasional awareness of new attacks.</t>
  </si>
  <si>
    <t>Consumed for some systems inconsistently.</t>
  </si>
  <si>
    <t>Adversarial-ML intelligence feeds defenses and testing.</t>
  </si>
  <si>
    <t>Intelligence-to-control lag is measured and shortened on a cadence.</t>
  </si>
  <si>
    <t>ID.RA-02, DE.CM (Partial, asserted)</t>
  </si>
  <si>
    <t>MAP 5.1, MEASURE 2.7 (Strong, asserted)</t>
  </si>
  <si>
    <t>Threat-intelligence tooling; illustrative: adversarial-ML taxonomies (MITRE ATLAS), threat-intel feeds. Category, not a product choice. Illustrative, not endorsements.</t>
  </si>
  <si>
    <t>AI Assurance, Transparency, and Monitoring (AIT)</t>
  </si>
  <si>
    <t>AIT-01</t>
  </si>
  <si>
    <t>Model Validation and Verification</t>
  </si>
  <si>
    <t>Validates and verifies AI system performance against defined acceptance criteria before deployment.</t>
  </si>
  <si>
    <t>The organization shall validate and verify AI system performance against defined acceptance criteria before deployment.</t>
  </si>
  <si>
    <t>Deploying a model without acceptance criteria means no one knows whether it is good enough, only that it runs.</t>
  </si>
  <si>
    <t>Define acceptance criteria per system; validate and verify against them before deployment; record results.</t>
  </si>
  <si>
    <t>No validation before deployment.</t>
  </si>
  <si>
    <t>Ad hoc checks by the builder.</t>
  </si>
  <si>
    <t>Validated for some systems inconsistently.</t>
  </si>
  <si>
    <t>Validation against acceptance criteria precedes deployment.</t>
  </si>
  <si>
    <t>Validation rigor and pass rates are measured on a cadence.</t>
  </si>
  <si>
    <t>PR.PS, ID.RA (Partial, asserted)</t>
  </si>
  <si>
    <t>CA-2, SA-11 (Partial, asserted)</t>
  </si>
  <si>
    <t>A.8.29, A.8.31 (Partial, asserted)</t>
  </si>
  <si>
    <t>MEASURE 2.5, MEASURE 4 (Strong, asserted)</t>
  </si>
  <si>
    <t>Model-evaluation tooling; illustrative: evaluation harnesses, benchmark suites. Category, not a product choice. Illustrative, not endorsements.</t>
  </si>
  <si>
    <t>AIT-02</t>
  </si>
  <si>
    <t>Explainability and Interpretability</t>
  </si>
  <si>
    <t>Provides explainability appropriate to an AI system's risk and audience, enabling review of its decisions.</t>
  </si>
  <si>
    <t>The organization shall provide explainability appropriate to an AI system's risk and audience, enabling review of its decisions.</t>
  </si>
  <si>
    <t>Unexplainable AI making consequential decisions cannot be reviewed, contested, or trusted by those it affects.</t>
  </si>
  <si>
    <t>Match explainability method to risk and audience; provide explanations for higher-tier decisions; document approach.</t>
  </si>
  <si>
    <t>No explainability.</t>
  </si>
  <si>
    <t>Explanations improvised on request.</t>
  </si>
  <si>
    <t>Provided for some systems inconsistently.</t>
  </si>
  <si>
    <t>Explainability appropriate to risk is provided for higher-tier AI.</t>
  </si>
  <si>
    <t>Explanation usefulness is evaluated and improved on a cadence.</t>
  </si>
  <si>
    <t>A.7, A.9 (Strong, asserted)</t>
  </si>
  <si>
    <t>MEASURE 2.9, MAP 3 (Strong, asserted)</t>
  </si>
  <si>
    <t>Explainability tooling; illustrative: open interpretability libraries (e.g., SHAP, LIME), model-explanation methods. Category, not a product choice. Illustrative, not endorsements.</t>
  </si>
  <si>
    <t>AIT-03</t>
  </si>
  <si>
    <t>Bias and Fairness Testing</t>
  </si>
  <si>
    <t>Tests for and remediates unfair bias across relevant groups before and during deployment.</t>
  </si>
  <si>
    <t>The organization shall test for and remediate unfair bias across relevant groups before and during deployment.</t>
  </si>
  <si>
    <t>Unmeasured bias produces discriminatory outcomes at scale, harming people and creating legal and reputational exposure.</t>
  </si>
  <si>
    <t>Define fairness metrics and protected groups; test for bias pre- and post-deployment; remediate or document acceptance.</t>
  </si>
  <si>
    <t>No bias testing.</t>
  </si>
  <si>
    <t>Tested for some systems inconsistently.</t>
  </si>
  <si>
    <t>Bias and fairness testing is standard for relevant AI.</t>
  </si>
  <si>
    <t>Fairness metrics are tracked over time and drift acted on.</t>
  </si>
  <si>
    <t>PT-series (Weak, asserted)</t>
  </si>
  <si>
    <t>A.5, A.7 (Strong, asserted)</t>
  </si>
  <si>
    <t>MEASURE 2.11, MEASURE 2.1 (Strong, asserted)</t>
  </si>
  <si>
    <t>Fairness-testing tooling; illustrative: open fairness toolkits (e.g., Fairlearn, AI Fairness 360). Category, not a product choice. Illustrative, not endorsements.</t>
  </si>
  <si>
    <t>AIT-04</t>
  </si>
  <si>
    <t>Performance and Accuracy Monitoring</t>
  </si>
  <si>
    <t>Monitors deployed AI performance and accuracy against baselines, with defined thresholds for action.</t>
  </si>
  <si>
    <t>The organization shall monitor deployed AI performance and accuracy against baselines, with defined thresholds for action.</t>
  </si>
  <si>
    <t>A model that was accurate at launch degrades silently; without monitoring, the first sign is a business or safety failure.</t>
  </si>
  <si>
    <t>Monitor performance and accuracy against baselines; set thresholds that trigger investigation or rollback.</t>
  </si>
  <si>
    <t>No performance monitoring.</t>
  </si>
  <si>
    <t>Checked occasionally.</t>
  </si>
  <si>
    <t>Monitored for some systems inconsistently.</t>
  </si>
  <si>
    <t>Performance is monitored against baselines with action thresholds.</t>
  </si>
  <si>
    <t>Monitoring coverage and response times are measured on a cadence.</t>
  </si>
  <si>
    <t>DE.CM, ID.IM (Partial, asserted)</t>
  </si>
  <si>
    <t>CA-7, SI-4 (Partial, asserted)</t>
  </si>
  <si>
    <t>MEASURE 2.4, MANAGE 4 (Strong, asserted)</t>
  </si>
  <si>
    <t>Model-monitoring tooling; illustrative: ML observability platforms, performance dashboards. Category, not a product choice. Illustrative, not endorsements.</t>
  </si>
  <si>
    <t>AIT-05</t>
  </si>
  <si>
    <t>Model and Data Drift Detection</t>
  </si>
  <si>
    <t>Detects and responds to model, data, and concept drift in production.</t>
  </si>
  <si>
    <t>The organization shall detect and respond to model, data, and concept drift in production.</t>
  </si>
  <si>
    <t>When the world shifts away from training data, an unmonitored model keeps answering confidently and wrongly.</t>
  </si>
  <si>
    <t>Monitor for data and concept drift; define responses (retrain, recalibrate, roll back) triggered by drift thresholds.</t>
  </si>
  <si>
    <t>Drift is not detected.</t>
  </si>
  <si>
    <t>Noticed only via downstream failures.</t>
  </si>
  <si>
    <t>Detected for some systems inconsistently.</t>
  </si>
  <si>
    <t>Drift detection with defined responses is standard.</t>
  </si>
  <si>
    <t>Drift frequency and response efficacy are measured on a cadence.</t>
  </si>
  <si>
    <t>Drift-detection tooling; illustrative: ML monitoring with drift metrics, statistical drift tests. Category, not a product choice. Illustrative, not endorsements.</t>
  </si>
  <si>
    <t>AIT-06</t>
  </si>
  <si>
    <t>Output Anomaly Monitoring</t>
  </si>
  <si>
    <t>Monitors AI outputs for anomalous, unsafe, or policy-violating behavior.</t>
  </si>
  <si>
    <t>The organization shall monitor AI outputs for anomalous, unsafe, or policy-violating behavior.</t>
  </si>
  <si>
    <t>AI can begin producing harmful or policy-violating output between evaluations; without output monitoring it goes unnoticed.</t>
  </si>
  <si>
    <t>Monitor AI outputs for safety and policy violations; alert and route anomalies for review. Cross-reference AIS-09.</t>
  </si>
  <si>
    <t>Outputs are not monitored.</t>
  </si>
  <si>
    <t>Reviewed only on complaint.</t>
  </si>
  <si>
    <t>Output monitoring for unsafe or policy-violating behavior is standard.</t>
  </si>
  <si>
    <t>Detection efficacy and false-negative rates are measured on a cadence.</t>
  </si>
  <si>
    <t>SI-4, AU-6, SI-15 (Partial, asserted)</t>
  </si>
  <si>
    <t>MEASURE 2.6, MANAGE 4 (Strong, asserted)</t>
  </si>
  <si>
    <t>Output-monitoring tooling; illustrative: content classifiers, safety filters, monitoring pipelines. Category, not a product choice. Illustrative, not endorsements.</t>
  </si>
  <si>
    <t>AIT-07</t>
  </si>
  <si>
    <t>Human Oversight and Meaningful Control</t>
  </si>
  <si>
    <t>Ensures human oversight of AI decisions proportionate to risk, including the ability to review and reverse decisions.</t>
  </si>
  <si>
    <t>The organization shall ensure human oversight of AI decisions proportionate to risk, including the ability to review and reverse decisions.</t>
  </si>
  <si>
    <t>AI acting without meaningful human oversight can make consequential errors at machine speed with no one able to intervene.</t>
  </si>
  <si>
    <t>Define human oversight for higher-tier AI (review, approval, reversal); ensure operators can exercise it. Cross-reference AIT-08.</t>
  </si>
  <si>
    <t>No human oversight defined.</t>
  </si>
  <si>
    <t>Oversight assumed but not enabled.</t>
  </si>
  <si>
    <t>Oversight for some systems inconsistently.</t>
  </si>
  <si>
    <t>Human oversight proportionate to risk is defined and operable.</t>
  </si>
  <si>
    <t>Oversight effectiveness is reviewed on a cadence.</t>
  </si>
  <si>
    <t>GV.RR, PR.PS (Weak, asserted)</t>
  </si>
  <si>
    <t>AC-3, SI-13 (Weak, asserted)</t>
  </si>
  <si>
    <t>A.9 (Strong, asserted)</t>
  </si>
  <si>
    <t>MANAGE 1, GOVERN 3 (Strong, asserted)</t>
  </si>
  <si>
    <t>Human-in-the-loop tooling; illustrative: review/approval workflows, human-override interfaces. Category, not a product choice. Illustrative, not endorsements.</t>
  </si>
  <si>
    <t>AIT-08</t>
  </si>
  <si>
    <t>Human Override and Intervention</t>
  </si>
  <si>
    <t>Provides mechanisms to intervene in, override, or disable AI systems, particularly autonomous ones.</t>
  </si>
  <si>
    <t>The organization shall provide mechanisms to intervene in, override, or disable AI systems, particularly autonomous ones.</t>
  </si>
  <si>
    <t>An autonomous AI with no override or kill path continues causing harm once it starts, with no way to stop it quickly.</t>
  </si>
  <si>
    <t>Build override and disable mechanisms into AI systems, especially autonomous ones; test them. Cross-reference GAI-10.</t>
  </si>
  <si>
    <t>No override or disable capability.</t>
  </si>
  <si>
    <t>Manual, slow, untested.</t>
  </si>
  <si>
    <t>Override and disable mechanisms exist and are tested for autonomous AI.</t>
  </si>
  <si>
    <t>Override reliability and activation time are measured on a cadence.</t>
  </si>
  <si>
    <t>RS.MI, PR.PS (Partial, asserted)</t>
  </si>
  <si>
    <t>SI-13, IR-4, CP-10 (Partial, asserted)</t>
  </si>
  <si>
    <t>A.5.29 (Weak, asserted)</t>
  </si>
  <si>
    <t>MANAGE 1, MANAGE 4 (Strong, asserted)</t>
  </si>
  <si>
    <t>Control / kill-switch tooling; illustrative: feature flags/kill switches, circuit breakers. Category, not a product choice. Illustrative, not endorsements.</t>
  </si>
  <si>
    <t>AIT-09</t>
  </si>
  <si>
    <t>Transparency and Disclosure to Users</t>
  </si>
  <si>
    <t>Discloses to users when they are interacting with or subject to an AI system, where appropriate.</t>
  </si>
  <si>
    <t>The organization shall disclose to users when they are interacting with or subject to an AI system, where appropriate.</t>
  </si>
  <si>
    <t>Undisclosed AI erodes trust and, increasingly, breaches transparency obligations when people are not told AI is involved.</t>
  </si>
  <si>
    <t>Disclose AI interaction and AI-driven decisions to users where appropriate; make disclosure clear and accessible.</t>
  </si>
  <si>
    <t>No AI disclosure to users.</t>
  </si>
  <si>
    <t>Disclosed inconsistently.</t>
  </si>
  <si>
    <t>Disclosed for some systems without a standard.</t>
  </si>
  <si>
    <t>AI interaction and decisions are disclosed to users where appropriate.</t>
  </si>
  <si>
    <t>Disclosure adequacy is reviewed against obligations on a cadence.</t>
  </si>
  <si>
    <t>GV.OC-02 (Weak, asserted)</t>
  </si>
  <si>
    <t>PT-5 (Partial, asserted)</t>
  </si>
  <si>
    <t>A.8 (Strong, asserted)</t>
  </si>
  <si>
    <t>MAP 3.4, MEASURE 2.9 (Strong, asserted)</t>
  </si>
  <si>
    <t>Transparency / disclosure tooling; illustrative: UI disclosure patterns, AI-interaction notices. Category, not a product choice. Illustrative, not endorsements.</t>
  </si>
  <si>
    <t>AIT-10</t>
  </si>
  <si>
    <t>AI Decision Logging and Auditability</t>
  </si>
  <si>
    <t>Logs AI inputs, outputs, and decisions sufficient to support audit, investigation, and contestability.</t>
  </si>
  <si>
    <t>The organization shall log AI inputs, outputs, and decisions sufficient to support audit, investigation, and contestability.</t>
  </si>
  <si>
    <t>Without decision logging, an AI outcome cannot be investigated, explained, or contested after the fact.</t>
  </si>
  <si>
    <t>Log AI inputs, outputs, and decisions with integrity and retention appropriate to risk and privacy. Cross-reference logging controls.</t>
  </si>
  <si>
    <t>AI decisions are not logged.</t>
  </si>
  <si>
    <t>Partial logs kept informally.</t>
  </si>
  <si>
    <t>Logged for some systems inconsistently.</t>
  </si>
  <si>
    <t>AI decision logging supports audit and contestability.</t>
  </si>
  <si>
    <t>Log completeness and integrity are measured on a cadence.</t>
  </si>
  <si>
    <t>DE.AE, PR.PS (Partial, asserted)</t>
  </si>
  <si>
    <t>AU-2, AU-3, AU-12 (Partial, asserted)</t>
  </si>
  <si>
    <t>MEASURE 2.8, MANAGE 4 (Strong, asserted)</t>
  </si>
  <si>
    <t>Logging / audit tooling; illustrative: centralized logging, decision-audit trails. Category, not a product choice. Illustrative, not endorsements.</t>
  </si>
  <si>
    <t>AIT-11</t>
  </si>
  <si>
    <t>Continuous Evaluation and Revalidation</t>
  </si>
  <si>
    <t>Revalidates AI systems on a defined cadence and after material change.</t>
  </si>
  <si>
    <t>The organization shall revalidate AI systems on a defined cadence and after material change.</t>
  </si>
  <si>
    <t>A model validated once and never again drifts out of its validated envelope as data, use, and context change.</t>
  </si>
  <si>
    <t>Schedule revalidation and trigger it on material change; compare against acceptance criteria. Cross-reference AIR-12.</t>
  </si>
  <si>
    <t>No revalidation.</t>
  </si>
  <si>
    <t>Revalidated only after failure.</t>
  </si>
  <si>
    <t>Revalidated for some systems inconsistently.</t>
  </si>
  <si>
    <t>Revalidation on cadence and on material change is standard.</t>
  </si>
  <si>
    <t>Revalidation timeliness and outcomes are measured on a cadence.</t>
  </si>
  <si>
    <t>ID.IM, PR.PS (Partial, asserted)</t>
  </si>
  <si>
    <t>CA-2, CA-7, SA-11 (Partial, asserted)</t>
  </si>
  <si>
    <t>A.8.29, Cl.9.1 (Partial, asserted)</t>
  </si>
  <si>
    <t>Evaluation / MLOps tooling; illustrative: scheduled evaluation pipelines, regression test suites. Category, not a product choice. Illustrative, not endorsements.</t>
  </si>
  <si>
    <t>AIT-12</t>
  </si>
  <si>
    <t>Safety and Guardrail Assurance</t>
  </si>
  <si>
    <t>Verifies that safety constraints and guardrails function as intended before and during deployment.</t>
  </si>
  <si>
    <t>The organization shall verify that safety constraints and guardrails function as intended before and during deployment.</t>
  </si>
  <si>
    <t>Guardrails assumed to work but never tested give false assurance and fail exactly when an unsafe output arrives.</t>
  </si>
  <si>
    <t>Test safety constraints and guardrails pre-deployment and continuously; treat guardrail failures as incidents.</t>
  </si>
  <si>
    <t>Guardrails are not verified.</t>
  </si>
  <si>
    <t>Assumed to work.</t>
  </si>
  <si>
    <t>Safety constraints and guardrails are verified before and during deployment.</t>
  </si>
  <si>
    <t>Guardrail efficacy is measured and improved on a cadence.</t>
  </si>
  <si>
    <t>SI-10, SA-11, CA-8 (Partial, asserted)</t>
  </si>
  <si>
    <t>Guardrail-testing tooling; illustrative: guardrail test suites, red-team probes for safety. Category, not a product choice. Illustrative, not endorsements.</t>
  </si>
  <si>
    <t>AIT-13</t>
  </si>
  <si>
    <t>AI Incident Detection and Response</t>
  </si>
  <si>
    <t>Detects, triages, and responds to AI-specific incidents, including harmful or manipulated behavior.</t>
  </si>
  <si>
    <t>The organization shall detect, triage, and respond to AI-specific incidents, including harmful or manipulated behavior (see Incident Detection and Response, IDR).</t>
  </si>
  <si>
    <t>AI incidents that do not fit traditional categories go unhandled if incident response has no AI-specific detection and playbooks.</t>
  </si>
  <si>
    <t>Extend incident response with AI-specific detection, triage, and playbooks; connect to disclosure. Cross-reference IDR, AIG-17.</t>
  </si>
  <si>
    <t>No AI incident response.</t>
  </si>
  <si>
    <t>Handled ad hoc under general IR.</t>
  </si>
  <si>
    <t>AI incidents handled inconsistently.</t>
  </si>
  <si>
    <t>AI-specific detection, triage, and playbooks are in place.</t>
  </si>
  <si>
    <t>AI incident metrics drive playbook improvement on a cadence.</t>
  </si>
  <si>
    <t>RS.MA, RS.AN, DE.AE (Partial, asserted)</t>
  </si>
  <si>
    <t>IR-4, IR-5, IR-8 (Partial, asserted)</t>
  </si>
  <si>
    <t>A.5.24-A.5.27 (Partial, asserted)</t>
  </si>
  <si>
    <t>Incident-response tooling; illustrative: IR platforms with AI playbooks, detection integrations. Category, not a product choice. Illustrative, not endorsements.</t>
  </si>
  <si>
    <t>AIT-14</t>
  </si>
  <si>
    <t>Feedback and Contestability Mechanisms</t>
  </si>
  <si>
    <t>Provides mechanisms for users or affected parties to report issues or contest AI outcomes.</t>
  </si>
  <si>
    <t>The organization shall provide mechanisms for users or affected parties to report issues or contest AI outcomes.</t>
  </si>
  <si>
    <t>Without a channel to report or contest, harmful AI outcomes accumulate unseen and affected people have no redress.</t>
  </si>
  <si>
    <t>Provide accessible feedback and contestability channels; route input to owners and improvement. Cross-reference AIT-18.</t>
  </si>
  <si>
    <t>No feedback or contestability channel.</t>
  </si>
  <si>
    <t>Ad hoc handling of complaints.</t>
  </si>
  <si>
    <t>Channels exist for some systems inconsistently.</t>
  </si>
  <si>
    <t>Feedback and contestability mechanisms are provided and routed.</t>
  </si>
  <si>
    <t>Feedback volume and resolution are measured on a cadence.</t>
  </si>
  <si>
    <t>GV.OC-02, RS.CO (Weak, asserted)</t>
  </si>
  <si>
    <t>PT-5, IR-7 (Weak, asserted)</t>
  </si>
  <si>
    <t>MANAGE 4.1, MEASURE 3 (Strong, asserted)</t>
  </si>
  <si>
    <t>Feedback / case-management tooling; illustrative: feedback intake forms, case-management systems. Category, not a product choice. Illustrative, not endorsements.</t>
  </si>
  <si>
    <t>AIT-15</t>
  </si>
  <si>
    <t>Evaluation and Transparency Records</t>
  </si>
  <si>
    <t>Maintains records of evaluation results and system behavior to support transparency and accountability obligations.</t>
  </si>
  <si>
    <t>The organization shall maintain records of evaluation results and system behavior to support transparency and accountability obligations.</t>
  </si>
  <si>
    <t>Without retained evaluation and behavior records, the organization cannot demonstrate diligence to regulators or auditors.</t>
  </si>
  <si>
    <t>Retain evaluation results and behavioral records with the system documentation; make them available for assurance.</t>
  </si>
  <si>
    <t>Evaluation records are not kept.</t>
  </si>
  <si>
    <t>Kept for some systems inconsistently.</t>
  </si>
  <si>
    <t>Evaluation and behavior records are retained for assurance.</t>
  </si>
  <si>
    <t>Record completeness is checked on a cadence.</t>
  </si>
  <si>
    <t>GV.OC, ID.IM (Partial, asserted)</t>
  </si>
  <si>
    <t>CA-2, AU-11, SA-5 (Partial, asserted)</t>
  </si>
  <si>
    <t>A.5.9, Cl.7.5, Cl.9.1 (Partial, asserted)</t>
  </si>
  <si>
    <t>MEASURE 2.8, MEASURE 4 (Strong, asserted)</t>
  </si>
  <si>
    <t>Records / evidence tooling; illustrative: evaluation record stores, evidence repositories. Category, not a product choice. Illustrative, not endorsements.</t>
  </si>
  <si>
    <t>AIT-16</t>
  </si>
  <si>
    <t>Model Deployment Approval and Change Control</t>
  </si>
  <si>
    <t>Requires documented approval and change control for model deployment and updates.</t>
  </si>
  <si>
    <t>The organization shall require documented approval and change control for model deployment and updates (see Configuration and Change Management, CCM).</t>
  </si>
  <si>
    <t>Unmanaged model deployment lets untested or unauthorized models reach production outside change control.</t>
  </si>
  <si>
    <t>Bring model deployment and updates under change control with documented approval by tier. Cross-reference CCM.</t>
  </si>
  <si>
    <t>No change control for models.</t>
  </si>
  <si>
    <t>Informal approvals.</t>
  </si>
  <si>
    <t>Change-controlled for some models inconsistently.</t>
  </si>
  <si>
    <t>Model deployment and updates follow documented change control.</t>
  </si>
  <si>
    <t>Change-control adherence is measured on a cadence.</t>
  </si>
  <si>
    <t>PR.PS, ID.IM (Partial, asserted)</t>
  </si>
  <si>
    <t>CM-3, CM-4, CM-5 (Partial, asserted)</t>
  </si>
  <si>
    <t>MANAGE 3 (Strong, asserted)</t>
  </si>
  <si>
    <t>Change-management tooling; illustrative: change-approval workflows, deployment pipelines with gates. Category, not a product choice. Illustrative, not endorsements.</t>
  </si>
  <si>
    <t>AIT-17</t>
  </si>
  <si>
    <t>AI Decommissioning and Retirement</t>
  </si>
  <si>
    <t>Securely decommissions and retires AI systems, models, and associated data.</t>
  </si>
  <si>
    <t>The organization shall securely decommission and retire AI systems, models, and associated data.</t>
  </si>
  <si>
    <t>Retired models and their data linger as unmonitored exposure, and abrupt retirement can break dependent systems.</t>
  </si>
  <si>
    <t>Define secure AI decommissioning: dependency check, data and artifact disposal, access removal, and record update.</t>
  </si>
  <si>
    <t>No decommissioning process.</t>
  </si>
  <si>
    <t>Systems abandoned in place.</t>
  </si>
  <si>
    <t>Decommissioned for some systems inconsistently.</t>
  </si>
  <si>
    <t>Secure AI decommissioning is defined and followed.</t>
  </si>
  <si>
    <t>Decommissioning completeness is verified on a cadence.</t>
  </si>
  <si>
    <t>SA-3, MP-6, CM-8 (Partial, asserted)</t>
  </si>
  <si>
    <t>A.8.10, A.5.9 (Partial, asserted)</t>
  </si>
  <si>
    <t>MANAGE 4 (Partial, asserted)</t>
  </si>
  <si>
    <t>Decommissioning / asset tooling; illustrative: secure-deletion tools, decommissioning checklists. Category, not a product choice. Illustrative, not endorsements.</t>
  </si>
  <si>
    <t>AIT-18</t>
  </si>
  <si>
    <t>Post-Deployment Impact Monitoring</t>
  </si>
  <si>
    <t>Monitors the real-world impacts of AI systems against their pre-deployment impact assessment.</t>
  </si>
  <si>
    <t>The organization shall monitor the real-world impacts of AI systems against their pre-deployment impact assessment.</t>
  </si>
  <si>
    <t>Predicted impacts and real impacts diverge; without post-deployment monitoring, actual harms accrue unmeasured.</t>
  </si>
  <si>
    <t>Monitor deployed AI for realized impacts against the impact assessment; act on divergence. Cross-reference AIR-03.</t>
  </si>
  <si>
    <t>No post-deployment impact monitoring.</t>
  </si>
  <si>
    <t>Noticed only via complaints.</t>
  </si>
  <si>
    <t>Real-world impacts are monitored against the impact assessment.</t>
  </si>
  <si>
    <t>Impact divergence is measured and acted on a cadence.</t>
  </si>
  <si>
    <t>ID.IM, DE.CM (Partial, asserted)</t>
  </si>
  <si>
    <t>MEASURE 2, MANAGE 4 (Strong, asserted)</t>
  </si>
  <si>
    <t>Impact-monitoring tooling; illustrative: outcome dashboards, harm-tracking registers. Category, not a product choice. Illustrative, not endorsements.</t>
  </si>
  <si>
    <t>AIT-19</t>
  </si>
  <si>
    <t>Third-Party AI Monitoring and Assurance</t>
  </si>
  <si>
    <t>Monitors and obtains assurance over the performance, changes, and incidents of third-party AI services.</t>
  </si>
  <si>
    <t>The organization shall monitor and obtain assurance over the performance, changes, and incidents of third-party AI services.</t>
  </si>
  <si>
    <t>A third-party model can change or fail silently behind its API, altering your system's behavior without notice.</t>
  </si>
  <si>
    <t>Obtain assurance and monitor third-party AI (change notice, evaluation evidence, incident reporting). Cross-reference AIG-11.</t>
  </si>
  <si>
    <t>Third-party AI is not monitored.</t>
  </si>
  <si>
    <t>Watched informally.</t>
  </si>
  <si>
    <t>Monitored for some providers inconsistently.</t>
  </si>
  <si>
    <t>Third-party AI performance and changes are monitored with assurance.</t>
  </si>
  <si>
    <t>Provider assurance is reviewed on a cadence.</t>
  </si>
  <si>
    <t>GV.SC-07, DE.CM (Partial, asserted)</t>
  </si>
  <si>
    <t>SR-6, CA-7, SA-9 (Partial, asserted)</t>
  </si>
  <si>
    <t>A.5.22, A.5.23 (Partial, asserted)</t>
  </si>
  <si>
    <t>MANAGE 4, MAP 4 (Strong, asserted)</t>
  </si>
  <si>
    <t>Vendor-monitoring tooling; illustrative: SLA/assurance monitoring, provider change tracking. Category, not a product choice. Illustrative, not endorsements.</t>
  </si>
  <si>
    <t>AIT-20</t>
  </si>
  <si>
    <t>Traceability of AI Decisions</t>
  </si>
  <si>
    <t>Maintains traceability linking AI outcomes to model version, data, and configuration.</t>
  </si>
  <si>
    <t>The organization shall maintain traceability linking AI outcomes to model version, data, and configuration.</t>
  </si>
  <si>
    <t>Without end-to-end traceability, a bad AI outcome cannot be tied to the model, data, and settings that produced it.</t>
  </si>
  <si>
    <t>Link AI outcomes to the model version, data, and configuration that produced them, using lineage and logging. Cross-reference AIP-08.</t>
  </si>
  <si>
    <t>No outcome traceability.</t>
  </si>
  <si>
    <t>Partial, manual tracing.</t>
  </si>
  <si>
    <t>Traceable for some systems inconsistently.</t>
  </si>
  <si>
    <t>AI outcomes are traceable to model version, data, and configuration.</t>
  </si>
  <si>
    <t>Traceability completeness is measured on a cadence.</t>
  </si>
  <si>
    <t>DE.AE, ID.AM (Partial, asserted)</t>
  </si>
  <si>
    <t>AU-10, SI-12, CM-8 (Partial, asserted)</t>
  </si>
  <si>
    <t>MEASURE 2.8 (Strong, asserted)</t>
  </si>
  <si>
    <t>Lineage / traceability tooling; illustrative: end-to-end ML lineage, correlated logging. Category, not a product choice. Illustrative, not endorsements.</t>
  </si>
  <si>
    <t>Generative and Agentic AI Security (GAI)</t>
  </si>
  <si>
    <t>GAI-01</t>
  </si>
  <si>
    <t>Prompt Injection Defense</t>
  </si>
  <si>
    <t>Detects and mitigates attempts to override a generative system's instructions through crafted direct or indirect prompts.</t>
  </si>
  <si>
    <t>The organization shall implement controls to detect and mitigate direct and indirect prompt injection against generative AI systems.</t>
  </si>
  <si>
    <t>Prompt injection lets an attacker hijack an LLM's behavior, exfiltrate data, or trigger unintended tool actions, often through content the model retrieves rather than the user's own input.</t>
  </si>
  <si>
    <t>Separate trusted instructions from untrusted content; filter and sandbox retrieved and third-party content; apply input and output guardrails; test against known injection patterns.</t>
  </si>
  <si>
    <t>No consideration of prompt injection.</t>
  </si>
  <si>
    <t>Awareness exists; ad hoc filtering added after incidents.</t>
  </si>
  <si>
    <t>Some guardrails applied to certain applications without consistent coverage.</t>
  </si>
  <si>
    <t>Prompt-injection defenses (instruction isolation, content filtering, guardrails) are standard for generative applications by risk tier.</t>
  </si>
  <si>
    <t>Injection defenses are tested against evolving patterns, measured, and improved on a cadence.</t>
  </si>
  <si>
    <t>SI-10 (Weak; generic input validation, asserted)</t>
  </si>
  <si>
    <t>A.8.26 (Weak, asserted)</t>
  </si>
  <si>
    <t>MEASURE 2.7, MANAGE 2.2 (Partial, asserted)</t>
  </si>
  <si>
    <t>Prompt-injection detection / LLM-firewall tooling; illustrative: open guardrail frameworks (e.g., NeMo Guardrails, Guardrails AI), open safety classifiers (e.g., Llama Guard). Category, not a product choice. Illustrative, not endorsements.</t>
  </si>
  <si>
    <t>GAI-02</t>
  </si>
  <si>
    <t>Sensitive Information Disclosure Prevention</t>
  </si>
  <si>
    <t>Prevents generative systems from revealing sensitive, personal, or proprietary information in their outputs.</t>
  </si>
  <si>
    <t>The organization shall implement controls to prevent generative AI systems from disclosing sensitive, personal, or proprietary information.</t>
  </si>
  <si>
    <t>LLMs can surface training data, retrieved records, or another user's context, leaking regulated or confidential information to people not entitled to it.</t>
  </si>
  <si>
    <t>Enforce data minimization in context and training; apply output DLP and redaction; scope retrieval to the requester's entitlements; test for leakage.</t>
  </si>
  <si>
    <t>No controls against sensitive-data disclosure.</t>
  </si>
  <si>
    <t>Disclosure risks handled reactively after reports.</t>
  </si>
  <si>
    <t>Output filtering applied to some systems inconsistently.</t>
  </si>
  <si>
    <t>Data minimization, entitlement-scoped retrieval, and output DLP are standard by risk tier.</t>
  </si>
  <si>
    <t>Leakage is tested, measured, and controls tuned on a cadence.</t>
  </si>
  <si>
    <t>AC-4, SC-7, SI-4 (Partial, asserted)</t>
  </si>
  <si>
    <t>MANAGE 2.2 (Partial, asserted)</t>
  </si>
  <si>
    <t>Output DLP / sensitive-data filtering; illustrative: open PII detection and redaction libraries, data-loss-prevention gateways. Category, not a product choice. Illustrative, not endorsements.</t>
  </si>
  <si>
    <t>GAI-03</t>
  </si>
  <si>
    <t>Generative AI Supply Chain Security</t>
  </si>
  <si>
    <t>Secures the base models, plugins, extensions, and third-party components a generative system depends on.</t>
  </si>
  <si>
    <t>The organization shall secure the generative AI supply chain, including base models, plugins, and third-party components.</t>
  </si>
  <si>
    <t>A poisoned base model, malicious plugin, or compromised dependency inherits trust across every application built on it, a single point of failure attackers actively target.</t>
  </si>
  <si>
    <t>Vet and inventory models and plugins; verify integrity and provenance of model artifacts; restrict plugin sources; maintain an AI bill of materials.</t>
  </si>
  <si>
    <t>Model and component origins are unverified.</t>
  </si>
  <si>
    <t>Some sources checked informally.</t>
  </si>
  <si>
    <t>Vetting exists for some components without a consistent standard.</t>
  </si>
  <si>
    <t>Provenance verification, an AI bill of materials, and plugin restrictions apply to all generative systems.</t>
  </si>
  <si>
    <t>Supply-chain integrity is continuously monitored and improved.</t>
  </si>
  <si>
    <t>GV.SC, ID.RA-09 (Partial, asserted)</t>
  </si>
  <si>
    <t>SR-3, SR-4, SR-11 (Partial, asserted)</t>
  </si>
  <si>
    <t>A.5.19, A.5.21, A.5.23 (Partial, asserted)</t>
  </si>
  <si>
    <t>MAP 4, MANAGE 3 (Partial, asserted)</t>
  </si>
  <si>
    <t>AI/software supply-chain security tooling; illustrative: SBOM and model-provenance formats (e.g., CycloneDX, SPDX, model cards), artifact signing (e.g., Sigstore). Category, not a product choice. Illustrative, not endorsements.</t>
  </si>
  <si>
    <t>GAI-04</t>
  </si>
  <si>
    <t>Retrieval and Grounding Data Security</t>
  </si>
  <si>
    <t>Protects retrieval-augmented generation sources and pipelines against poisoning and unauthorized disclosure.</t>
  </si>
  <si>
    <t>The organization shall secure retrieval-augmented generation data sources and pipelines against poisoning and unauthorized disclosure.</t>
  </si>
  <si>
    <t>If an attacker can write to a knowledge source the model retrieves from, they can plant instructions or false facts the model treats as trusted; over-broad retrieval also exposes data across entitlement boundaries.</t>
  </si>
  <si>
    <t>Control write access to knowledge sources; sanitize and provenance-check ingested content; scope retrieval to entitlements; monitor sources for tampering.</t>
  </si>
  <si>
    <t>Retrieval sources are unsecured and unverified.</t>
  </si>
  <si>
    <t>Access to some sources controlled ad hoc.</t>
  </si>
  <si>
    <t>Ingestion controls applied inconsistently.</t>
  </si>
  <si>
    <t>Write-access control, content sanitization, and entitlement-scoped retrieval are standard.</t>
  </si>
  <si>
    <t>Source integrity is monitored and validated on a cadence.</t>
  </si>
  <si>
    <t>PR.DS-01, DE.CM (Weak, asserted)</t>
  </si>
  <si>
    <t>SI-7, AC-4 (Weak, asserted)</t>
  </si>
  <si>
    <t>A.8.12 (Weak, asserted)</t>
  </si>
  <si>
    <t>MAP 2.3, MANAGE 2.2 (Partial, asserted)</t>
  </si>
  <si>
    <t>RAG data-pipeline integrity tooling; illustrative: source allow-listing, content sanitization libraries, data-versioning tools. Category, not a product choice. Illustrative, not endorsements.</t>
  </si>
  <si>
    <t>GAI-05</t>
  </si>
  <si>
    <t>Vector and Embedding Store Protection</t>
  </si>
  <si>
    <t>Protects embeddings and vector stores against inversion, poisoning, and unauthorized access.</t>
  </si>
  <si>
    <t>The organization shall protect embeddings and vector stores against inversion, poisoning, and unauthorized access.</t>
  </si>
  <si>
    <t>Embeddings can be inverted to reconstruct sensitive source text, and a poisoned vector store silently corrupts every retrieval; unauthorized access exposes both.</t>
  </si>
  <si>
    <t>Apply access control and encryption to vector stores; isolate tenants; validate and provenance-check embedded content; monitor for anomalous entries.</t>
  </si>
  <si>
    <t>Vector stores have no specific protection.</t>
  </si>
  <si>
    <t>Basic access control on some stores.</t>
  </si>
  <si>
    <t>Protections applied unevenly across stores.</t>
  </si>
  <si>
    <t>Access control, encryption, tenant isolation, and content validation are standard for vector stores.</t>
  </si>
  <si>
    <t>Store integrity and access are monitored and improved on a cadence.</t>
  </si>
  <si>
    <t>PR.DS-01, PR.AA (Weak, asserted)</t>
  </si>
  <si>
    <t>SC-28, AC-3 (Weak; inversion not addressed, asserted)</t>
  </si>
  <si>
    <t>A.8.24, A.5.12 (Weak, asserted)</t>
  </si>
  <si>
    <t>Vector-store access control and encryption; illustrative: database access controls, encryption at rest, tenant isolation. Category, not a product choice. Illustrative, not endorsements.</t>
  </si>
  <si>
    <t>GAI-06</t>
  </si>
  <si>
    <t>Improper Output Handling Controls</t>
  </si>
  <si>
    <t>Validates, encodes, and constrains generative output before any downstream system consumes it.</t>
  </si>
  <si>
    <t>The organization shall validate, encode, and constrain generative output before downstream use to prevent injection and unsafe actions.</t>
  </si>
  <si>
    <t>Treating model output as trusted lets it drive injection (XSS, SQL, command) or unsafe API and SSRF actions when passed unchecked into browsers, databases, or tools.</t>
  </si>
  <si>
    <t>Treat model output as untrusted; apply context-aware encoding and allow-list validation; constrain to structured formats; never pass raw output to privileged sinks.</t>
  </si>
  <si>
    <t>Model output is consumed without validation.</t>
  </si>
  <si>
    <t>Some encoding added after issues arise.</t>
  </si>
  <si>
    <t>Validation applied to certain paths inconsistently.</t>
  </si>
  <si>
    <t>Output is treated as untrusted with context-aware validation and encoding across downstream sinks.</t>
  </si>
  <si>
    <t>Output-handling defenses are tested and improved on a cadence.</t>
  </si>
  <si>
    <t>Output validation / encoding libraries; illustrative: context-aware output encoders, allow-list validators, structured-output parsers. Category, not a product choice. Illustrative, not endorsements.</t>
  </si>
  <si>
    <t>GAI-07</t>
  </si>
  <si>
    <t>System Prompt and Instruction Protection</t>
  </si>
  <si>
    <t>Protects system prompts and operating instructions from leakage and unauthorized modification.</t>
  </si>
  <si>
    <t>The organization shall protect system prompts and instructions from leakage and unauthorized modification.</t>
  </si>
  <si>
    <t>Leaked system prompts reveal guardrails and secrets that make attacks easier, and modifiable instructions let an attacker rewrite the model's intended behavior.</t>
  </si>
  <si>
    <t>Store instructions server-side with access control; keep secrets out of prompts; detect and resist prompt-extraction attempts; version and integrity-check instructions.</t>
  </si>
  <si>
    <t>System prompts are unprotected and may contain secrets.</t>
  </si>
  <si>
    <t>Some separation of secrets from prompts.</t>
  </si>
  <si>
    <t>Protection applied to some systems inconsistently.</t>
  </si>
  <si>
    <t>Server-side storage, secret exclusion, and extraction resistance are standard for instructions.</t>
  </si>
  <si>
    <t>Instruction integrity and extraction attempts are monitored and improved.</t>
  </si>
  <si>
    <t>PR.DS-01, PR.PS (Weak, asserted)</t>
  </si>
  <si>
    <t>SC-28, CM-5 (Weak, asserted)</t>
  </si>
  <si>
    <t>Secrets/config protection for prompts; illustrative: secrets managers (e.g., open-source vaults), server-side prompt storage, access controls. Category, not a product choice. Illustrative, not endorsements.</t>
  </si>
  <si>
    <t>GAI-08</t>
  </si>
  <si>
    <t>Agentic Least Privilege and Tool Scoping</t>
  </si>
  <si>
    <t>Constrains agentic systems to least-privilege tool access and scoped permissions, and protects the credentials, keys, and tokens agents use.</t>
  </si>
  <si>
    <t>The organization shall constrain agentic AI systems to least-privilege tool access and scoped permissions, and shall protect and scope the credentials, keys, and tokens that agents use to access tools and systems (see Credential and Secrets Management, CSM).</t>
  </si>
  <si>
    <t>An agent with broad, standing credentials becomes a high-value target and a blast-radius multiplier; a hijacked agent acts with every permission it holds.</t>
  </si>
  <si>
    <t>Grant agents narrowly scoped, short-lived credentials per task; broker tool access through a permission layer; store and rotate agent secrets via a secrets manager; log tool use. See Credential and Secrets Management (CSM).</t>
  </si>
  <si>
    <t>Agents run with broad or shared standing credentials.</t>
  </si>
  <si>
    <t>Some scoping applied case by case.</t>
  </si>
  <si>
    <t>Scoping and credential handling exist but are inconsistent.</t>
  </si>
  <si>
    <t>Least-privilege tool scoping and managed, short-lived agent credentials are standard.</t>
  </si>
  <si>
    <t>Agent privilege and credential use are monitored, right-sized, and improved on a cadence.</t>
  </si>
  <si>
    <t>AC-6, AC-3, IA-5 (Partial, asserted)</t>
  </si>
  <si>
    <t>A.8.2, A.5.15, A.8.18 (Partial, asserted)</t>
  </si>
  <si>
    <t>MANAGE 2.2, GOVERN 1.5 (Partial, asserted)</t>
  </si>
  <si>
    <t>Least-privilege and secrets tooling for agents; illustrative: scoped short-lived API tokens, secrets managers (e.g., open-source vaults), policy engines (e.g., OPA). Category, not a product choice. Illustrative, not endorsements.</t>
  </si>
  <si>
    <t>GAI-09</t>
  </si>
  <si>
    <t>Human-in-the-Loop for Consequential Actions</t>
  </si>
  <si>
    <t>Requires human confirmation before an agentic system takes a high-impact action.</t>
  </si>
  <si>
    <t>The organization shall require human confirmation for high-impact actions taken by agentic AI systems.</t>
  </si>
  <si>
    <t>A fully autonomous agent can execute irreversible or costly actions (payments, deletions, external communications) from a single reasoning error or manipulated input.</t>
  </si>
  <si>
    <t>Define which actions require confirmation by impact; insert approval gates before those actions; present clear context to the approver; log decisions.</t>
  </si>
  <si>
    <t>Agents act autonomously with no human checkpoints.</t>
  </si>
  <si>
    <t>Human review happens informally for some actions.</t>
  </si>
  <si>
    <t>Confirmation required for some actions without consistent criteria.</t>
  </si>
  <si>
    <t>High-impact actions require human confirmation per defined impact thresholds.</t>
  </si>
  <si>
    <t>Thresholds and approval quality are reviewed against outcomes and tuned.</t>
  </si>
  <si>
    <t>GV.OV, PR.PS (Weak, asserted)</t>
  </si>
  <si>
    <t>AC-3, AC-6(9) (Weak, asserted)</t>
  </si>
  <si>
    <t>MANAGE 1.3, GOVERN 1.1 (Strong, asserted)</t>
  </si>
  <si>
    <t>Approval-workflow / human-review tooling; illustrative: workflow engines with approval gates, agent frameworks supporting confirmation steps. Category, not a product choice. Illustrative, not endorsements.</t>
  </si>
  <si>
    <t>GAI-10</t>
  </si>
  <si>
    <t>Agent Action Boundaries and Halt Control</t>
  </si>
  <si>
    <t>Defines hard limits on what agentic systems may do and provides a reliable means to stop them.</t>
  </si>
  <si>
    <t>The organization shall define hard boundaries for agentic AI actions and provide a means to halt them.</t>
  </si>
  <si>
    <t>Without enforced boundaries and a halt mechanism, a looping or manipulated agent can escalate actions, consume resources, or cause cascading harm with no way to intervene.</t>
  </si>
  <si>
    <t>Set enforced action boundaries (allowed tools, targets, spend, iterations); implement a halt or kill switch; bound autonomy with resource and step limits; alert on boundary hits.</t>
  </si>
  <si>
    <t>No defined boundaries or means to halt agents.</t>
  </si>
  <si>
    <t>Ad hoc limits added after problems.</t>
  </si>
  <si>
    <t>Boundaries defined for some agents inconsistently.</t>
  </si>
  <si>
    <t>Enforced boundaries and a tested halt mechanism apply to agentic systems by risk tier.</t>
  </si>
  <si>
    <t>Boundary events and halts are monitored, exercised, and improved.</t>
  </si>
  <si>
    <t>PR.PS, RS.MI (Weak, asserted)</t>
  </si>
  <si>
    <t>SI-4, AC-3 (Weak, asserted)</t>
  </si>
  <si>
    <t>MANAGE 2.3, MANAGE 4.1 (Strong, asserted)</t>
  </si>
  <si>
    <t>Agent policy-enforcement and kill-switch tooling; illustrative: policy engines (e.g., OPA), sandboxed execution with resource limits, circuit-breaker patterns. Category, not a product choice. Illustrative, not endorsements.</t>
  </si>
  <si>
    <t>GAI-11</t>
  </si>
  <si>
    <t>Content Provenance and Labeling</t>
  </si>
  <si>
    <t>Applies provenance, labeling, or watermarking to AI-generated content where appropriate.</t>
  </si>
  <si>
    <t>The organization shall apply provenance, labeling, or watermarking to AI-generated content where appropriate.</t>
  </si>
  <si>
    <t>Unlabeled AI content enables impersonation, fraud, and misinformation, and leaves the organization unable to distinguish its own generated material downstream. Watermarking is evolving and not yet fully robust.</t>
  </si>
  <si>
    <t>Apply provenance metadata or watermarks to generated content where feasible; disclose AI generation to users where appropriate; track provenance through workflows, recognizing current technical limits.</t>
  </si>
  <si>
    <t>No provenance or labeling of AI content.</t>
  </si>
  <si>
    <t>Labeling applied inconsistently by individuals.</t>
  </si>
  <si>
    <t>Provenance applied to some outputs without a standard.</t>
  </si>
  <si>
    <t>Provenance and labeling are applied per policy where appropriate, with disclosure where warranted.</t>
  </si>
  <si>
    <t>Provenance coverage and technique effectiveness are reviewed and improved on a cadence.</t>
  </si>
  <si>
    <t>SI-7 (Weak; integrity only, asserted)</t>
  </si>
  <si>
    <t>A.8 (Partial, asserted)</t>
  </si>
  <si>
    <t>MEASURE 2.7, MANAGE 4.1 (Partial, asserted)</t>
  </si>
  <si>
    <t>Content provenance / watermarking; illustrative: open provenance standards (e.g., C2PA / Content Credentials), watermarking libraries. Category, not a product choice. Illustrative, not endorsements.</t>
  </si>
  <si>
    <t>GAI-12</t>
  </si>
  <si>
    <t>Misinformation and Hallucination Controls</t>
  </si>
  <si>
    <t>Reduces and flags inaccurate or fabricated generative output in higher-risk uses.</t>
  </si>
  <si>
    <t>The organization shall implement controls to reduce and flag inaccurate or fabricated generative output in higher-risk uses.</t>
  </si>
  <si>
    <t>Confident but false output (confabulation) drives wrong decisions, especially where users trust the system; unmanaged, it creates safety, legal, and reputational harm.</t>
  </si>
  <si>
    <t>Ground responses in verified sources; require citations for factual claims in higher-risk uses; flag uncertainty; add human verification where stakes are high; disclose limitations to users.</t>
  </si>
  <si>
    <t>No controls on output accuracy.</t>
  </si>
  <si>
    <t>Accuracy addressed reactively after complaints.</t>
  </si>
  <si>
    <t>Grounding or review applied to some use cases.</t>
  </si>
  <si>
    <t>Grounding, citation, and uncertainty flagging are standard for higher-risk generative uses.</t>
  </si>
  <si>
    <t>Accuracy is measured against outcomes and controls improved on a cadence.</t>
  </si>
  <si>
    <t>SI-10 (Weak, asserted)</t>
  </si>
  <si>
    <t>MEASURE 2.9, MANAGE 4.1 (Strong, asserted)</t>
  </si>
  <si>
    <t>Grounding and factuality-checking tooling; illustrative: retrieval grounding, citation and verification checks, uncertainty flagging. Category, not a product choice. Illustrative, not endorsements.</t>
  </si>
  <si>
    <t>GAI-13</t>
  </si>
  <si>
    <t>Consumption and Cost Controls</t>
  </si>
  <si>
    <t>Enforces rate, quota, and cost limits on generative and agentic workloads.</t>
  </si>
  <si>
    <t>The organization shall enforce rate, quota, and cost controls on generative and agentic AI workloads.</t>
  </si>
  <si>
    <t>Unbounded generative and agentic consumption enables denial-of-wallet and denial-of-service, where a loop or abuse runs up large costs or exhausts capacity.</t>
  </si>
  <si>
    <t>Apply per-user and per-service rate limits and quotas; meter token and tool usage; set budget thresholds and alerts; cap agent iterations and spend.</t>
  </si>
  <si>
    <t>No rate, quota, or cost limits on AI workloads.</t>
  </si>
  <si>
    <t>Limits added reactively after cost or outage events.</t>
  </si>
  <si>
    <t>Limits applied to some services inconsistently.</t>
  </si>
  <si>
    <t>Rate limits, quotas, and cost thresholds with alerting are standard across AI workloads.</t>
  </si>
  <si>
    <t>Consumption is monitored, forecast, and controls tuned on a cadence.</t>
  </si>
  <si>
    <t>PR.IR, DE.CM (Weak, asserted)</t>
  </si>
  <si>
    <t>MANAGE 2.3 (Weak, asserted)</t>
  </si>
  <si>
    <t>Rate-limiting / quota and cost tooling; illustrative: API gateways with rate limits, token-usage metering, budget alerts. Category, not a product choice. Illustrative, not endorsements.</t>
  </si>
  <si>
    <t>GAI-14</t>
  </si>
  <si>
    <t>Generated Code Security Review</t>
  </si>
  <si>
    <t>Reviews and sandboxes AI-generated code before it is executed or integrated.</t>
  </si>
  <si>
    <t>The organization shall review and sandbox AI-generated code before execution or integration (see Secure Software Development Lifecycle, SSD).</t>
  </si>
  <si>
    <t>AI-generated code can carry vulnerabilities, insecure dependencies, or hidden malicious behavior; executing it unreviewed imports those flaws directly into systems.</t>
  </si>
  <si>
    <t>Route generated code through the same review, SAST, and dependency checks as human code; sandbox execution of untrusted generated code; require human review before integration. See Secure Software Development Lifecycle (SSD).</t>
  </si>
  <si>
    <t>Generated code is executed or integrated without review.</t>
  </si>
  <si>
    <t>Some spot-checking by developers.</t>
  </si>
  <si>
    <t>Review applied to some generated code inconsistently.</t>
  </si>
  <si>
    <t>Generated code passes standard security review, scanning, and sandboxing before use.</t>
  </si>
  <si>
    <t>Generated-code defect rates are tracked and the process improved on a cadence.</t>
  </si>
  <si>
    <t>SA-11, SA-15, SI-7 (Partial, asserted)</t>
  </si>
  <si>
    <t>A.8.28, A.8.25 (Partial, asserted)</t>
  </si>
  <si>
    <t>SAST and sandboxed code review; illustrative: open SAST scanners (e.g., Semgrep), dependency scanners, sandboxed execution (e.g., containers/microVMs). Category, not a product choice. Illustrative, not endorsements.</t>
  </si>
  <si>
    <t>GAI-15</t>
  </si>
  <si>
    <t>Guardrail and Content Moderation Controls</t>
  </si>
  <si>
    <t>Applies input and output guardrails and content moderation aligned to the acceptable-use policy.</t>
  </si>
  <si>
    <t>The organization shall implement input and output guardrails and content moderation aligned to its acceptable-use policy.</t>
  </si>
  <si>
    <t>Without guardrails, generative systems produce policy-violating, harmful, or brand-damaging content and accept abusive inputs, exposing the organization to harm and liability.</t>
  </si>
  <si>
    <t>Define acceptable-use boundaries; apply input and output moderation and safety classifiers; block or escalate violations; align thresholds to policy and tune for false positives.</t>
  </si>
  <si>
    <t>No guardrails or content moderation.</t>
  </si>
  <si>
    <t>Basic filtering added ad hoc.</t>
  </si>
  <si>
    <t>Moderation applied to some systems without policy alignment.</t>
  </si>
  <si>
    <t>Input and output guardrails and moderation aligned to acceptable-use policy are standard.</t>
  </si>
  <si>
    <t>Guardrail effectiveness and error rates are measured and tuned on a cadence.</t>
  </si>
  <si>
    <t>DE.CM, PR.PS (Weak, asserted)</t>
  </si>
  <si>
    <t>SI-10, SI-4 (Weak, asserted)</t>
  </si>
  <si>
    <t>MANAGE 2.2, MEASURE 2.6 (Strong, asserted)</t>
  </si>
  <si>
    <t>Guardrail and moderation tooling; illustrative: open guardrail frameworks (e.g., NeMo Guardrails, Guardrails AI), open moderation classifiers. Category, not a product choice. Illustrative, not endorsements.</t>
  </si>
  <si>
    <t>GAI-16</t>
  </si>
  <si>
    <t>Multi-Agent and Orchestration Security</t>
  </si>
  <si>
    <t>Secures the interactions, trust relationships, and message integrity among cooperating agents.</t>
  </si>
  <si>
    <t>The organization shall secure the interactions, trust relationships, and message integrity among multiple cooperating agents.</t>
  </si>
  <si>
    <t>In multi-agent systems, a compromised or spoofed agent can feed malicious instructions to peers, and unauthenticated inter-agent messages let injection propagate across the whole orchestration.</t>
  </si>
  <si>
    <t>Authenticate agents to one another; sign and validate inter-agent messages; apply least trust between agents; constrain and monitor orchestration flows.</t>
  </si>
  <si>
    <t>Inter-agent interactions are unauthenticated and trusted by default.</t>
  </si>
  <si>
    <t>Some controls on agent communication ad hoc.</t>
  </si>
  <si>
    <t>Authentication or validation applied to some flows inconsistently.</t>
  </si>
  <si>
    <t>Agent authentication, message integrity, and least-trust orchestration are standard for multi-agent systems.</t>
  </si>
  <si>
    <t>Orchestration security is monitored and improved on a cadence.</t>
  </si>
  <si>
    <t>PR.AA, PR.DS-02 (Weak, asserted)</t>
  </si>
  <si>
    <t>SC-8, IA-9, AC-4 (Weak, asserted)</t>
  </si>
  <si>
    <t>A.8.20, A.5.14 (Weak, asserted)</t>
  </si>
  <si>
    <t>Inter-agent authentication and message-integrity tooling; illustrative: mutual TLS, signed messages, service identity, orchestration frameworks with access controls. Category, not a product choice. Illustrative, not endorsements.</t>
  </si>
  <si>
    <t>GAI-17</t>
  </si>
  <si>
    <t>Agent Memory and Context Integrity</t>
  </si>
  <si>
    <t>Protects agent memory and conversational context against poisoning and unauthorized persistence.</t>
  </si>
  <si>
    <t>The organization shall protect agent memory and conversational context against poisoning and unauthorized persistence.</t>
  </si>
  <si>
    <t>Persistent agent memory is an injection surface: poisoned entries influence future actions long after the initial attack, and context bleed across sessions or users leaks and corrupts state.</t>
  </si>
  <si>
    <t>Isolate memory by session and entitlement; validate and provenance-check what is written to memory; expire and scope persistence; monitor memory for tampering.</t>
  </si>
  <si>
    <t>Agent memory is unprotected and shared broadly.</t>
  </si>
  <si>
    <t>Some isolation applied ad hoc.</t>
  </si>
  <si>
    <t>Memory controls exist for some agents inconsistently.</t>
  </si>
  <si>
    <t>Session and entitlement isolation, write validation, and scoped persistence are standard for agent memory.</t>
  </si>
  <si>
    <t>Memory integrity is monitored and controls improved on a cadence.</t>
  </si>
  <si>
    <t>PR.DS-01, PR.DS-02 (Weak, asserted)</t>
  </si>
  <si>
    <t>SI-7, SC-28 (Weak, asserted)</t>
  </si>
  <si>
    <t>Memory-store integrity and isolation; illustrative: session isolation, signed or validated memory writes, access controls on context stores. Category, not a product choice. Illustrative, not endorsements.</t>
  </si>
  <si>
    <t>GAI-18</t>
  </si>
  <si>
    <t>Generative System Abuse Monitoring</t>
  </si>
  <si>
    <t>Monitors generative systems for misuse, jailbreak attempts, and abusive use.</t>
  </si>
  <si>
    <t>The organization shall monitor generative AI systems for misuse, jailbreak attempts, and abusive use.</t>
  </si>
  <si>
    <t>Without visibility into how generative systems are used, jailbreaks, data-exfiltration attempts, and abuse go undetected until they cause harm or appear in the news.</t>
  </si>
  <si>
    <t>Log prompts, responses, and tool actions with privacy controls; detect jailbreak and abuse patterns; alert and respond; feed findings back into guardrails.</t>
  </si>
  <si>
    <t>Generative system use is not monitored.</t>
  </si>
  <si>
    <t>Some logging without review.</t>
  </si>
  <si>
    <t>Monitoring covers some systems without consistent detection.</t>
  </si>
  <si>
    <t>Prompt, response, and tool-use monitoring with abuse and jailbreak detection is standard.</t>
  </si>
  <si>
    <t>Detections drive response and guardrail improvement on a measured cadence.</t>
  </si>
  <si>
    <t>A.6, A.8 (Partial, asserted)</t>
  </si>
  <si>
    <t>MEASURE 2.7, MANAGE 4.1 (Strong, asserted)</t>
  </si>
  <si>
    <t>AI usage monitoring / abuse detection; illustrative: prompt and response logging into SIEM, jailbreak-attempt detection, anomaly detection. Category, not a product choice. Illustrative, not endorsements.</t>
  </si>
  <si>
    <t>Quantum Readiness</t>
  </si>
  <si>
    <t>Quantum Risk Governance and Strategy (QRG)</t>
  </si>
  <si>
    <t>QRG-01</t>
  </si>
  <si>
    <t>Quantum-Readiness Roadmap</t>
  </si>
  <si>
    <t>Establishes and maintains a quantum-readiness roadmap for migrating to post-quantum cryptography, with defined phases, owners, and milestones.</t>
  </si>
  <si>
    <t>The organization shall establish and maintain a quantum-readiness roadmap for migration to post-quantum cryptography, with defined phases, owners, and milestones.</t>
  </si>
  <si>
    <t>Without a roadmap, PQC migration happens reactively and late; discovery, testing, and rollout collide near a deadline the organization cannot meet, leaving vulnerable cryptography in production.</t>
  </si>
  <si>
    <t>Build a phased roadmap covering discovery, prioritization, testing, and rollout; assign owners and milestones per phase and tie it to data-lifetime and external timelines.</t>
  </si>
  <si>
    <t>No quantum-readiness roadmap exists.</t>
  </si>
  <si>
    <t>Migration discussed informally with no phases or owners.</t>
  </si>
  <si>
    <t>A roadmap exists for some systems but lacks consistent milestones or ownership.</t>
  </si>
  <si>
    <t>A phased roadmap with owners, milestones, and dependencies covers the enterprise.</t>
  </si>
  <si>
    <t>Roadmap progress is measured against milestones and the plan is adjusted on a cadence.</t>
  </si>
  <si>
    <t>ID.IM-03, GV.RM (Weak; no PQC-specific roadmap requirement, asserted)</t>
  </si>
  <si>
    <t>PM-9, SA-8 (Weak, asserted)</t>
  </si>
  <si>
    <t>Cl.6.2, A.5.1 (Weak, asserted)</t>
  </si>
  <si>
    <t>Roadmapping and program-planning tooling plus published PQC migration playbooks; illustrative: NIST NCCoE Migration to PQC project guidance, standard portfolio and roadmap planners. Category, not a product choice. Illustrative, not endorsements.</t>
  </si>
  <si>
    <t>QRG-02</t>
  </si>
  <si>
    <t>Quantum Risk Ownership</t>
  </si>
  <si>
    <t>Assigns executive accountability and a responsible owner for quantum-readiness and post-quantum cryptography migration.</t>
  </si>
  <si>
    <t>The organization shall assign executive accountability and a responsible owner for quantum-readiness and post-quantum cryptography migration (see Security Governance and Oversight, GRC).</t>
  </si>
  <si>
    <t>With no named owner, quantum-readiness becomes everyone's concern and no one's job; funding, decisions, and timelines stall because no accountable role can drive them.</t>
  </si>
  <si>
    <t>Name an executive accountable for quantum-readiness and a responsible program owner; document the roles and their decision authority. See Security Governance and Oversight (GRC).</t>
  </si>
  <si>
    <t>No accountability for quantum-readiness is assigned.</t>
  </si>
  <si>
    <t>An individual champions it informally without a mandate.</t>
  </si>
  <si>
    <t>Ownership is named for parts of the effort but not enterprise-wide.</t>
  </si>
  <si>
    <t>Executive accountability and a program owner are documented with clear authority.</t>
  </si>
  <si>
    <t>Role effectiveness is reviewed and accountability is reaffirmed as the program matures.</t>
  </si>
  <si>
    <t>GV.RR-01, GV.RR-02 (Strong, asserted)</t>
  </si>
  <si>
    <t>PM-2, PM-29, CM-9 (Partial, asserted)</t>
  </si>
  <si>
    <t>Governance and RACI tooling; illustrative: documented charters and RACI matrices, GRC platforms for role and accountability tracking. Category, not a product choice. Illustrative, not endorsements.</t>
  </si>
  <si>
    <t>QRG-03</t>
  </si>
  <si>
    <t>Harvest-Now-Decrypt-Later Recognition</t>
  </si>
  <si>
    <t>Formally recognizes harvest-now-decrypt-later risk to long-lived sensitive data and reflects it in risk decisions.</t>
  </si>
  <si>
    <t>The organization shall formally recognize harvest-now-decrypt-later risk to long-lived sensitive data and reflect it in risk decisions (see Enterprise Risk Management, ERM).</t>
  </si>
  <si>
    <t>Data encrypted today with classical algorithms can be captured now and decrypted once a quantum capability exists; unrecognized, this exposes secrets with multi-year confidentiality needs long before any migration deadline.</t>
  </si>
  <si>
    <t>Document harvest-now-decrypt-later as a named risk, tie it to data with long confidentiality lifetimes, and record it in the risk register. See Enterprise Risk Management (ERM).</t>
  </si>
  <si>
    <t>Harvest-now-decrypt-later risk is not recognized.</t>
  </si>
  <si>
    <t>The risk is understood by individuals but not documented.</t>
  </si>
  <si>
    <t>It appears in some risk discussions without consistent treatment.</t>
  </si>
  <si>
    <t>The risk is formally recorded and linked to long-lived data classes in risk decisions.</t>
  </si>
  <si>
    <t>The risk assessment is revisited as quantum timelines and data holdings change.</t>
  </si>
  <si>
    <t>ID.RA-04, ID.RA-05, GV.RM (Partial, asserted)</t>
  </si>
  <si>
    <t>RA-3, RA-2 (Partial, asserted)</t>
  </si>
  <si>
    <t>Risk-register and threat-intelligence tooling; illustrative: enterprise risk registers, published analyses of harvest-now-decrypt-later exposure. Category, not a product choice. Illustrative, not endorsements.</t>
  </si>
  <si>
    <t>QRG-04</t>
  </si>
  <si>
    <t>PQC Migration Strategy and Policy</t>
  </si>
  <si>
    <t>Defines policy and strategy for adopting post-quantum cryptography, including target algorithms and the use of hybrid approaches during transition.</t>
  </si>
  <si>
    <t>The organization shall define policy and strategy for adopting post-quantum cryptography, including target algorithms and the use of hybrid approaches during transition.</t>
  </si>
  <si>
    <t>Without a defined PQC strategy, teams pick algorithms inconsistently or adopt immature schemes; the organization lacks a shared target state and hybrid transition plan, producing fragmented and unverifiable cryptography.</t>
  </si>
  <si>
    <t>Publish policy naming target algorithms such as ML-KEM and ML-DSA, define when hybrid classical-plus-PQC modes are required, and set the transition approach.</t>
  </si>
  <si>
    <t>No PQC policy or target algorithms defined.</t>
  </si>
  <si>
    <t>Algorithm choices made case by case without policy.</t>
  </si>
  <si>
    <t>Some guidance exists but targets and hybrid use are not consistently specified.</t>
  </si>
  <si>
    <t>Policy defines target algorithms and hybrid transition approach enterprise-wide.</t>
  </si>
  <si>
    <t>The policy is reviewed against standards progress and updated as algorithms mature.</t>
  </si>
  <si>
    <t>PR.DS-01, PR.DS-02, GV.PO (Weak; pre-PQC framing, asserted)</t>
  </si>
  <si>
    <t>SC-13, SC-12, SC-8 (Partial, asserted)</t>
  </si>
  <si>
    <t>A.8.24, A.5.1 (Partial, asserted)</t>
  </si>
  <si>
    <t>Cryptographic policy and standards tooling; illustrative: NIST FIPS 203 and 204 algorithm specifications, published cryptographic policy templates. Category, not a product choice. Illustrative, not endorsements.</t>
  </si>
  <si>
    <t>QRG-05</t>
  </si>
  <si>
    <t>Regulatory and Mandate Alignment</t>
  </si>
  <si>
    <t>Tracks and aligns to applicable post-quantum mandates, guidance, and timelines such as NSA CNSA 2.0 and national directives, and reflects them in planning.</t>
  </si>
  <si>
    <t>The organization shall track and align to applicable post-quantum mandates, guidance, and timelines, such as NSA CNSA 2.0 and national directives, and reflect them in planning.</t>
  </si>
  <si>
    <t>Missing an applicable mandate or timeline leaves the organization non-compliant and out of step with contractual or regulatory deadlines it discovers only when it is too late to migrate.</t>
  </si>
  <si>
    <t>Maintain a watch on applicable directives such as CNSA 2.0 and national mandates, map each to affected systems, and reflect required dates in the roadmap.</t>
  </si>
  <si>
    <t>Applicable mandates and timelines are not tracked.</t>
  </si>
  <si>
    <t>Awareness of directives is informal and incomplete.</t>
  </si>
  <si>
    <t>Some mandates are tracked but not consistently mapped to systems or dates.</t>
  </si>
  <si>
    <t>Applicable mandates are tracked and their timelines are reflected in planning.</t>
  </si>
  <si>
    <t>Mandate tracking is reviewed on a cadence and changes flow into the roadmap.</t>
  </si>
  <si>
    <t>PM-9, PL-2, SA-4 (Weak, asserted)</t>
  </si>
  <si>
    <t>A.5.31, A.5.1 (Partial, asserted)</t>
  </si>
  <si>
    <t>Regulatory and standards watch tooling; illustrative: CNSA 2.0 and national PQC directives, regulatory change-tracking services and compliance registers. Category, not a product choice. Illustrative, not endorsements.</t>
  </si>
  <si>
    <t>QRG-06</t>
  </si>
  <si>
    <t>Quantum-Readiness Resourcing</t>
  </si>
  <si>
    <t>Allocates the budget, expertise, and tooling required for cryptographic discovery and migration.</t>
  </si>
  <si>
    <t>The organization shall allocate the budget, expertise, and tooling required for cryptographic discovery and migration.</t>
  </si>
  <si>
    <t>Without dedicated resources, quantum-readiness competes with day-to-day work and loses; discovery tools go unbought and skilled staff are unavailable, so the migration never starts in earnest.</t>
  </si>
  <si>
    <t>Fund a line item for cryptographic discovery and migration, secure or develop PQC expertise, and provision the discovery and testing tooling required.</t>
  </si>
  <si>
    <t>No resources are allocated to quantum-readiness.</t>
  </si>
  <si>
    <t>Effort is scavenged from other budgets ad hoc.</t>
  </si>
  <si>
    <t>Some funding or staff exist but are inconsistent or under-scoped.</t>
  </si>
  <si>
    <t>Budget, expertise, and tooling for discovery and migration are provisioned.</t>
  </si>
  <si>
    <t>Resourcing is tracked against progress and adjusted as the program scales.</t>
  </si>
  <si>
    <t>GV.RR-03, GV.RM (Strong, asserted)</t>
  </si>
  <si>
    <t>PM-3, SA-2 (Strong, asserted)</t>
  </si>
  <si>
    <t>Cl.7.1, Cl.7.2 (Strong, asserted)</t>
  </si>
  <si>
    <t>Program budgeting and resource-planning tooling; illustrative: capacity and workforce planning tools, cryptographic discovery tooling budget lines. Category, not a product choice. Illustrative, not endorsements.</t>
  </si>
  <si>
    <t>QRG-07</t>
  </si>
  <si>
    <t>Migration Milestones and Target Dates</t>
  </si>
  <si>
    <t>Sets internal target dates for post-quantum readiness by system category, informed by external timelines and data-lifetime requirements.</t>
  </si>
  <si>
    <t>The organization shall set internal target dates for post-quantum readiness by system category, informed by external timelines and data-lifetime requirements.</t>
  </si>
  <si>
    <t>Without internal target dates, migration has no schedule to plan against; systems holding the longest-lived data are not sequenced first and slip past the point where migration still protects the data.</t>
  </si>
  <si>
    <t>Set target readiness dates per system category, derived from external mandate timelines and required data confidentiality lifetimes, and record them in the roadmap.</t>
  </si>
  <si>
    <t>No internal target dates are set.</t>
  </si>
  <si>
    <t>Dates discussed informally without system-category detail.</t>
  </si>
  <si>
    <t>Targets exist for some categories but are not tied to data lifetime or mandates.</t>
  </si>
  <si>
    <t>Target dates by system category are set from external timelines and data lifetime.</t>
  </si>
  <si>
    <t>Target dates are tracked against actuals and re-baselined as conditions change.</t>
  </si>
  <si>
    <t>ID.IM-03, GV.RM (Weak, asserted)</t>
  </si>
  <si>
    <t>PM-9, PL-2 (Weak, asserted)</t>
  </si>
  <si>
    <t>Cl.6.2, A.5.9 (Weak, asserted)</t>
  </si>
  <si>
    <t>Milestone and schedule-planning tooling; illustrative: project scheduling tools, data-retention and classification inventories to inform sequencing. Category, not a product choice. Illustrative, not endorsements.</t>
  </si>
  <si>
    <t>QRG-08</t>
  </si>
  <si>
    <t>Quantum-Readiness Governance Reporting</t>
  </si>
  <si>
    <t>Reports quantum-readiness progress, risk, and blockers to leadership on a defined cadence.</t>
  </si>
  <si>
    <t>The organization shall report quantum-readiness progress, risk, and blockers to leadership on a defined cadence (see Business-Aligned Security Metrics).</t>
  </si>
  <si>
    <t>Without regular reporting, leadership cannot see slippage or unblock the program; migration falls behind silently and surfaces only when a deadline is missed.</t>
  </si>
  <si>
    <t>Report progress against milestones, open risk, and blockers to leadership on a defined cadence using agreed metrics. See Business-Aligned Security Metrics.</t>
  </si>
  <si>
    <t>Quantum-readiness is not reported to leadership.</t>
  </si>
  <si>
    <t>Updates are given only when asked.</t>
  </si>
  <si>
    <t>Reporting happens irregularly without consistent metrics.</t>
  </si>
  <si>
    <t>Progress, risk, and blockers are reported to leadership on a defined cadence.</t>
  </si>
  <si>
    <t>Reporting drives decisions and its content is refined based on leadership needs.</t>
  </si>
  <si>
    <t>GV.OV-01, GV.OV-03, GV.RM (Strong, asserted)</t>
  </si>
  <si>
    <t>PM-6, CA-2, PM-14 (Partial, asserted)</t>
  </si>
  <si>
    <t>Metrics and executive-reporting tooling; illustrative: dashboarding and KPI platforms, governance reporting templates. Category, not a product choice. Illustrative, not endorsements.</t>
  </si>
  <si>
    <t>QRG-09</t>
  </si>
  <si>
    <t>Stakeholder Awareness and Training</t>
  </si>
  <si>
    <t>Builds awareness of quantum risk and post-quantum cryptography among relevant technical and leadership stakeholders.</t>
  </si>
  <si>
    <t>The organization shall build awareness of quantum risk and post-quantum cryptography among relevant technical and leadership stakeholders.</t>
  </si>
  <si>
    <t>If technical and leadership stakeholders do not understand quantum risk, they under-prioritize migration and make uninformed cryptographic decisions; the program lacks the shared understanding it needs to move.</t>
  </si>
  <si>
    <t>Deliver role-appropriate awareness and training on quantum risk and PQC to engineers, architects, and leadership; refresh it as standards evolve.</t>
  </si>
  <si>
    <t>No quantum-risk awareness activity exists.</t>
  </si>
  <si>
    <t>Knowledge spreads informally among interested individuals.</t>
  </si>
  <si>
    <t>Some briefings occur without consistent coverage of key roles.</t>
  </si>
  <si>
    <t>Role-appropriate awareness and training reach relevant technical and leadership stakeholders.</t>
  </si>
  <si>
    <t>Awareness effectiveness is assessed and content is updated as understanding and standards evolve.</t>
  </si>
  <si>
    <t>PR.AT-01, PR.AT-02, GV.RR (Partial, asserted)</t>
  </si>
  <si>
    <t>A.6.3, Cl.7.2, Cl.7.3 (Partial, asserted)</t>
  </si>
  <si>
    <t>Security awareness and training tooling; illustrative: role-based training platforms, published PQC awareness curricula and briefings. Category, not a product choice. Illustrative, not endorsements.</t>
  </si>
  <si>
    <t>QRG-10</t>
  </si>
  <si>
    <t>Vendor and Supply-Chain Engagement Strategy</t>
  </si>
  <si>
    <t>Establishes a strategy to engage vendors on post-quantum cryptography support, timelines, and responsibilities.</t>
  </si>
  <si>
    <t>The organization shall establish a strategy to engage vendors on post-quantum cryptography support, timelines, and responsibilities (see Third-Party Risk Management, TPR).</t>
  </si>
  <si>
    <t>Much of an organization's cryptography lives in vendor products; without engaging suppliers on PQC roadmaps, migration stalls on components the organization cannot change itself and discovers vendor gaps too late.</t>
  </si>
  <si>
    <t>Define how and when to query vendors on PQC support and timelines, capture their commitments, and assign responsibilities across the relationship. See Third-Party Risk Management (TPR).</t>
  </si>
  <si>
    <t>Vendors are not engaged on post-quantum cryptography.</t>
  </si>
  <si>
    <t>Individual teams ask vendors ad hoc.</t>
  </si>
  <si>
    <t>Some vendors are queried without a consistent strategy or record.</t>
  </si>
  <si>
    <t>A strategy governs vendor engagement on PQC support, timelines, and responsibilities.</t>
  </si>
  <si>
    <t>Vendor PQC commitments are tracked and the engagement strategy is refined over time.</t>
  </si>
  <si>
    <t>GV.SC-01, GV.SC-07, ID.RA-10 (Partial, asserted)</t>
  </si>
  <si>
    <t>A.5.19, A.5.21, A.5.22 (Partial, asserted)</t>
  </si>
  <si>
    <t>Supply-chain and vendor-management tooling; illustrative: vendor questionnaires and SBOM/CBOM review, third-party risk management platforms. Category, not a product choice. Illustrative, not endorsements.</t>
  </si>
  <si>
    <t>QRG-11</t>
  </si>
  <si>
    <t>Crypto-Agility as a Strategic Objective</t>
  </si>
  <si>
    <t>Adopts crypto-agility as an explicit architectural and procurement objective.</t>
  </si>
  <si>
    <t>The organization shall adopt crypto-agility as an explicit architectural and procurement objective.</t>
  </si>
  <si>
    <t>Systems with cryptography hard-coded cannot swap algorithms without rework; without crypto-agility as a stated objective, each future algorithm change becomes a costly re-engineering effort rather than a configuration change.</t>
  </si>
  <si>
    <t>Require crypto-agility in architecture standards and procurement criteria so systems abstract algorithms and can swap them; assess new and existing systems against it.</t>
  </si>
  <si>
    <t>Crypto-agility is not an objective; algorithms are hard-coded.</t>
  </si>
  <si>
    <t>Some teams design for agility on their own initiative.</t>
  </si>
  <si>
    <t>Crypto-agility is encouraged but not required in architecture or procurement.</t>
  </si>
  <si>
    <t>Crypto-agility is a stated architectural and procurement objective applied to new work.</t>
  </si>
  <si>
    <t>Agility is measured across the estate and gaps are remediated on a cadence.</t>
  </si>
  <si>
    <t>PR.PS-01, ID.AM-08 (Weak; no explicit agility requirement, asserted)</t>
  </si>
  <si>
    <t>SA-8, SC-13, SA-4 (Partial, asserted)</t>
  </si>
  <si>
    <t>A.8.24, A.8.27 (Weak, asserted)</t>
  </si>
  <si>
    <t>Cryptographic abstraction and architecture-standards tooling; illustrative: crypto provider abstraction libraries, procurement criteria referencing crypto-agility. Category, not a product choice. Illustrative, not endorsements.</t>
  </si>
  <si>
    <t>QRG-12</t>
  </si>
  <si>
    <t>Migration Prioritization Governance</t>
  </si>
  <si>
    <t>Governs prioritization and funding decisions for migration on the basis of risk.</t>
  </si>
  <si>
    <t>The organization shall govern prioritization and funding decisions for migration on the basis of risk (see Enterprise Risk Management, ERM).</t>
  </si>
  <si>
    <t>Without risk-based governance of prioritization, migration funding chases convenience or loudest voices; high-risk systems wait while low-risk ones are done first, wasting the migration window.</t>
  </si>
  <si>
    <t>Route prioritization and funding decisions through a governance process that ranks systems by quantum risk and data sensitivity. See Enterprise Risk Management (ERM).</t>
  </si>
  <si>
    <t>Prioritization and funding are not governed by risk.</t>
  </si>
  <si>
    <t>Decisions are made informally without consistent criteria.</t>
  </si>
  <si>
    <t>Risk is considered for some decisions but not consistently applied.</t>
  </si>
  <si>
    <t>A governance process prioritizes and funds migration by documented risk criteria.</t>
  </si>
  <si>
    <t>Prioritization decisions are reviewed against outcomes and criteria are refined.</t>
  </si>
  <si>
    <t>GV.RM-01, GV.RM-03, ID.RA-05 (Partial, asserted)</t>
  </si>
  <si>
    <t>PM-4, PM-9, RA-7 (Partial, asserted)</t>
  </si>
  <si>
    <t>Cl.6.1, A.5.8 (Partial, asserted)</t>
  </si>
  <si>
    <t>Risk-based portfolio governance tooling; illustrative: risk scoring and prioritization frameworks, portfolio and funding governance workflows. Category, not a product choice. Illustrative, not endorsements.</t>
  </si>
  <si>
    <t>QRG-13</t>
  </si>
  <si>
    <t>Standards-Watch Governance</t>
  </si>
  <si>
    <t>Monitors the evolution of post-quantum standards and adjusts strategy as standards finalize, including FIPS 206 and HQC.</t>
  </si>
  <si>
    <t>The organization shall monitor the evolution of post-quantum standards and adjust its strategy as standards finalize, including FIPS 206 and HQC.</t>
  </si>
  <si>
    <t>PQC standards are still evolving; without watching them, the organization may build on draft or deprecated schemes and miss finalized algorithms such as FIPS 206 or HQC, forcing rework.</t>
  </si>
  <si>
    <t>Assign a standards-watch responsibility for NIST and related PQC standards, review changes as they finalize, and feed updates into strategy and target algorithms.</t>
  </si>
  <si>
    <t>PQC standards evolution is not monitored.</t>
  </si>
  <si>
    <t>Individuals follow standards informally.</t>
  </si>
  <si>
    <t>Standards are watched sporadically without a route into strategy.</t>
  </si>
  <si>
    <t>Standards are monitored and finalizations are reflected in strategy on a defined basis.</t>
  </si>
  <si>
    <t>Standards-watch is reviewed for coverage and its influence on strategy is measured.</t>
  </si>
  <si>
    <t>ID.IM-03, GV.OC-03 (Weak, asserted)</t>
  </si>
  <si>
    <t>PM-9, SA-8, SC-13 (Weak, asserted)</t>
  </si>
  <si>
    <t>A.5.31, Cl.9.3 (Weak, asserted)</t>
  </si>
  <si>
    <t>Standards-monitoring tooling; illustrative: NIST PQC standardization publications, standards and errata tracking feeds. Category, not a product choice. Illustrative, not endorsements.</t>
  </si>
  <si>
    <t>QRG-14</t>
  </si>
  <si>
    <t>Quantum-Readiness Policy Exceptions</t>
  </si>
  <si>
    <t>Manages exceptions to post-quantum requirements with risk acceptance and a defined expiry.</t>
  </si>
  <si>
    <t>The organization shall manage exceptions to post-quantum requirements with risk acceptance and a defined expiry.</t>
  </si>
  <si>
    <t>Undocumented or open-ended exceptions become permanent gaps; systems stay on vulnerable cryptography indefinitely because no one owns the exception or its expiry, and the risk is never re-evaluated.</t>
  </si>
  <si>
    <t>Require documented exceptions with an accountable risk acceptor, a stated rationale, compensating measures, and a defined expiry that forces re-review.</t>
  </si>
  <si>
    <t>Exceptions to PQC requirements are undocumented or unmanaged.</t>
  </si>
  <si>
    <t>Exceptions are granted informally without expiry.</t>
  </si>
  <si>
    <t>Exceptions are recorded inconsistently and expiry is not always enforced.</t>
  </si>
  <si>
    <t>Exceptions require documented risk acceptance and a defined expiry.</t>
  </si>
  <si>
    <t>Open exceptions are reviewed on a cadence and trends drive requirement changes.</t>
  </si>
  <si>
    <t>GV.RM-04, GV.PO-02 (Partial, asserted)</t>
  </si>
  <si>
    <t>CA-5, PL-2, RA-7 (Partial, asserted)</t>
  </si>
  <si>
    <t>A.5.1, Cl.6.1, A.5.36 (Partial, asserted)</t>
  </si>
  <si>
    <t>Exception and risk-acceptance tracking tooling; illustrative: GRC exception registers with expiry enforcement, policy exception workflows. Category, not a product choice. Illustrative, not endorsements.</t>
  </si>
  <si>
    <t>QRG-15</t>
  </si>
  <si>
    <t>Legal and Contractual PQC Requirements</t>
  </si>
  <si>
    <t>Incorporates post-quantum cryptography requirements into contracts and legal obligations where appropriate.</t>
  </si>
  <si>
    <t>The organization shall incorporate post-quantum cryptography requirements into contracts and legal obligations where appropriate.</t>
  </si>
  <si>
    <t>Without PQC terms in contracts, the organization has no leverage to require suppliers or partners to migrate, and no legal recourse when their cryptography remains vulnerable past agreed timelines.</t>
  </si>
  <si>
    <t>Add PQC support, timeline, and disclosure clauses to relevant contracts and legal obligations, and align them to the organization's migration requirements.</t>
  </si>
  <si>
    <t>PQC requirements are absent from contracts and legal obligations.</t>
  </si>
  <si>
    <t>Terms are raised only occasionally in negotiations.</t>
  </si>
  <si>
    <t>Some contracts include PQC terms without a consistent approach.</t>
  </si>
  <si>
    <t>PQC requirements are incorporated into relevant contracts and legal obligations.</t>
  </si>
  <si>
    <t>Contractual PQC terms are reviewed and updated as standards and mandates change.</t>
  </si>
  <si>
    <t>SR-3, SA-4, SR-5 (Partial, asserted)</t>
  </si>
  <si>
    <t>A.5.20, A.5.31, A.5.19 (Partial, asserted)</t>
  </si>
  <si>
    <t>Contract and obligation management tooling; illustrative: standard PQC contract clause language, contract lifecycle management systems. Category, not a product choice. Illustrative, not endorsements.</t>
  </si>
  <si>
    <t>QRG-16</t>
  </si>
  <si>
    <t>Data-Retention-Driven Prioritization</t>
  </si>
  <si>
    <t>Requires that data with long confidentiality lifetimes drives migration prioritization.</t>
  </si>
  <si>
    <t>The organization shall require that data with long confidentiality lifetimes drives migration prioritization.</t>
  </si>
  <si>
    <t>If prioritization ignores data lifetime, systems holding decades-long secrets are migrated last; that data is exactly what harvest-now-decrypt-later targets, so the delay defeats the purpose of migrating at all.</t>
  </si>
  <si>
    <t>Classify data by required confidentiality lifetime and require that long-lived data classes push their systems to the front of the migration queue.</t>
  </si>
  <si>
    <t>Data confidentiality lifetime does not influence prioritization.</t>
  </si>
  <si>
    <t>Long-lived data is considered informally in some decisions.</t>
  </si>
  <si>
    <t>Data lifetime informs prioritization for some systems inconsistently.</t>
  </si>
  <si>
    <t>Long confidentiality lifetimes explicitly drive migration prioritization.</t>
  </si>
  <si>
    <t>Prioritization is validated against data holdings and re-sequenced as they change.</t>
  </si>
  <si>
    <t>ID.AM-05, ID.RA-05, PR.DS-01 (Partial, asserted)</t>
  </si>
  <si>
    <t>RA-2, RA-3, SC-28 (Partial, asserted)</t>
  </si>
  <si>
    <t>A.5.12, A.5.9, A.5.7 (Partial, asserted)</t>
  </si>
  <si>
    <t>Data classification and retention tooling; illustrative: data classification and discovery tools, retention schedules that surface long-lived data. Category, not a product choice. Illustrative, not endorsements.</t>
  </si>
  <si>
    <t>QRG-17</t>
  </si>
  <si>
    <t>Quantum Break Contingency Planning</t>
  </si>
  <si>
    <t>Plans the organization's response should a cryptographically relevant quantum capability or a break in an adopted algorithm emerge.</t>
  </si>
  <si>
    <t>The organization shall plan its response should a cryptographically relevant quantum capability or a break in an adopted algorithm emerge (see Business Continuity and Disaster Recovery, BCM).</t>
  </si>
  <si>
    <t>If a quantum capability or an algorithm break arrives without a contingency plan, the organization scrambles under time pressure; systems relying on the broken algorithm stay exposed while an unplanned emergency migration is improvised.</t>
  </si>
  <si>
    <t>Document a contingency plan with triggers, decision authority, and rapid re-keying and algorithm-swap procedures for a quantum break or an algorithm compromise. See Business Continuity and Disaster Recovery (BCM).</t>
  </si>
  <si>
    <t>No contingency plan for a quantum break or algorithm compromise exists.</t>
  </si>
  <si>
    <t>Response would be improvised if an event occurred.</t>
  </si>
  <si>
    <t>Some response steps are documented but not consolidated or tested.</t>
  </si>
  <si>
    <t>A contingency plan defines triggers, authority, and rapid algorithm-swap procedures.</t>
  </si>
  <si>
    <t>The plan is exercised and updated as capabilities and algorithm confidence change.</t>
  </si>
  <si>
    <t>RC.RP-01, ID.IM-04, RS.MA (Partial, asserted)</t>
  </si>
  <si>
    <t>CP-2, IR-4, SC-12 (Partial, asserted)</t>
  </si>
  <si>
    <t>A.5.29, A.5.30, A.5.24 (Partial, asserted)</t>
  </si>
  <si>
    <t>Contingency and incident-response planning tooling; illustrative: incident response and BCP playbook frameworks, tabletop exercise templates for cryptographic failure. Category, not a product choice. Illustrative, not endorsements.</t>
  </si>
  <si>
    <t>QRG-18</t>
  </si>
  <si>
    <t>Continuous Roadmap Review</t>
  </si>
  <si>
    <t>Reviews and updates the quantum-readiness roadmap as inventory, standards, and risk change.</t>
  </si>
  <si>
    <t>The organization shall review and update the quantum-readiness roadmap as inventory, standards, and risk change.</t>
  </si>
  <si>
    <t>A roadmap set once and left static drifts out of date; new inventory, finalized standards, and shifting risk are not reflected, so the plan directs effort at yesterday's picture and misses current priorities.</t>
  </si>
  <si>
    <t>Review the roadmap on a defined cadence and on trigger events, reconcile it against current cryptographic inventory, standards, and risk, and update phases and milestones.</t>
  </si>
  <si>
    <t>The roadmap is not reviewed after it is created.</t>
  </si>
  <si>
    <t>Updates happen only when a problem forces them.</t>
  </si>
  <si>
    <t>The roadmap is reviewed occasionally without a consistent trigger or cadence.</t>
  </si>
  <si>
    <t>The roadmap is reviewed on a defined cadence and updated as inventory, standards, and risk change.</t>
  </si>
  <si>
    <t>Review effectiveness is tracked and the update process itself is improved over time.</t>
  </si>
  <si>
    <t>ID.IM-03, GV.OV-03, ID.RA-05 (Partial, asserted)</t>
  </si>
  <si>
    <t>PM-9, PL-2, CA-7 (Partial, asserted)</t>
  </si>
  <si>
    <t>Cl.9.3, Cl.10.1, Cl.6.2 (Partial, asserted)</t>
  </si>
  <si>
    <t>Roadmap review and continuous-improvement tooling; illustrative: portfolio review cadences, cryptographic inventory feeds that trigger roadmap updates. Category, not a product choice. Illustrative, not endorsements.</t>
  </si>
  <si>
    <t>Cryptographic Discovery and Inventory (QCI)</t>
  </si>
  <si>
    <t>QCI-01</t>
  </si>
  <si>
    <t>Cryptographic Inventory Establishment</t>
  </si>
  <si>
    <t>Establishes and maintains a single inventory of the cryptography in use across systems, applications, and data.</t>
  </si>
  <si>
    <t>The organization shall establish and maintain an inventory of cryptography in use across systems, applications, and data.</t>
  </si>
  <si>
    <t>Without knowing where and how cryptography is used, the organization cannot find its quantum-vulnerable algorithms, scope a migration, or prove that sensitive data is protected; blind spots persist indefinitely.</t>
  </si>
  <si>
    <t>Build a cryptographic inventory that records algorithms, key sizes, protocols, and locations, populate it from discovery and manual sources, and assign ownership for upkeep.</t>
  </si>
  <si>
    <t>No inventory of cryptography in use.</t>
  </si>
  <si>
    <t>Some crypto usage noted ad hoc in scattered spreadsheets.</t>
  </si>
  <si>
    <t>An inventory exists for parts of the estate but is incomplete and inconsistently maintained.</t>
  </si>
  <si>
    <t>A defined cryptographic inventory covers the estate with standard fields and an owner.</t>
  </si>
  <si>
    <t>Inventory completeness and accuracy are measured, reviewed, and improved on a cadence.</t>
  </si>
  <si>
    <t>ID.AM-01, ID.AM-02 (Weak, asserted)</t>
  </si>
  <si>
    <t>CM-8, SC-13 (Weak, asserted)</t>
  </si>
  <si>
    <t>A.5.9, A.8.24 (Weak, asserted)</t>
  </si>
  <si>
    <t>CIS 1, CIS 2 (Weak, asserted)</t>
  </si>
  <si>
    <t>Cryptographic inventory and CBOM tooling; illustrative: CycloneDX cryptography (CBOM) format, open crypto discovery scanners. Category, not a product choice. Illustrative, not endorsements.</t>
  </si>
  <si>
    <t>QCI-02</t>
  </si>
  <si>
    <t>Cryptographic Bill of Materials</t>
  </si>
  <si>
    <t>Produces a cryptographic bill of materials that captures algorithms, key sizes, protocols, and their locations.</t>
  </si>
  <si>
    <t>The organization shall produce a cryptographic bill of materials capturing algorithms, key sizes, protocols, and their locations (see Software Bill of Materials, SBM).</t>
  </si>
  <si>
    <t>Absent a structured CBOM, cryptographic facts stay buried in prose and configs, so nobody can query which systems use RSA-2048 or where a weak cipher lives when migration or an incident demands it.</t>
  </si>
  <si>
    <t>Generate a CBOM in a machine-readable format capturing algorithm, key size, protocol, and location per asset, and align it with software bill of materials output. See Software Bill of Materials (SBM).</t>
  </si>
  <si>
    <t>No cryptographic bill of materials.</t>
  </si>
  <si>
    <t>Cryptographic details recorded informally without a defined structure.</t>
  </si>
  <si>
    <t>A CBOM exists for some components but lacks consistent fields or format.</t>
  </si>
  <si>
    <t>A defined, machine-readable CBOM captures algorithms, key sizes, protocols, and locations.</t>
  </si>
  <si>
    <t>CBOM coverage and field quality are measured and improved, and generation is automated where feasible.</t>
  </si>
  <si>
    <t>CM-8, SA-15 (Weak, asserted)</t>
  </si>
  <si>
    <t>CBOM generation tooling; illustrative: CycloneDX CBOM, SPDX component formats. Category, not a product choice. Illustrative, not endorsements.</t>
  </si>
  <si>
    <t>QCI-03</t>
  </si>
  <si>
    <t>Automated Cryptographic Discovery</t>
  </si>
  <si>
    <t>Uses automated discovery to identify cryptographic usage across code, network traffic, certificates, and infrastructure.</t>
  </si>
  <si>
    <t>The organization shall use automated discovery to identify cryptographic usage across code, network traffic, certificates, and infrastructure.</t>
  </si>
  <si>
    <t>Manual inventories miss most cryptography and go stale immediately; without automated discovery the estate is never fully seen and undocumented usage escapes the inventory.</t>
  </si>
  <si>
    <t>Deploy automated scanners across source code, network traffic, certificate stores, and infrastructure, and feed their output into the cryptographic inventory on a recurring schedule.</t>
  </si>
  <si>
    <t>No automated cryptographic discovery.</t>
  </si>
  <si>
    <t>One-off scans run manually against a few targets.</t>
  </si>
  <si>
    <t>Automated discovery runs for some layers but not code, network, certs, and infrastructure together.</t>
  </si>
  <si>
    <t>Automated discovery runs across all major layers and feeds the inventory.</t>
  </si>
  <si>
    <t>Discovery cadence, source coverage, and finding quality are measured and tuned.</t>
  </si>
  <si>
    <t>ID.AM-01, DE.CM-09 (Weak, asserted)</t>
  </si>
  <si>
    <t>CM-8, RA-5 (Weak, asserted)</t>
  </si>
  <si>
    <t>A.5.9, A.8.16 (Weak, asserted)</t>
  </si>
  <si>
    <t>Automated cryptographic discovery scanners; illustrative: open TLS and network scanners (e.g., testssl.sh, sslscan), source and traffic crypto scanners. Category, not a product choice. Illustrative, not endorsements.</t>
  </si>
  <si>
    <t>QCI-04</t>
  </si>
  <si>
    <t>Quantum-Vulnerable Algorithm Identification</t>
  </si>
  <si>
    <t>Identifies quantum-vulnerable public-key algorithms such as RSA, elliptic-curve, and Diffie-Hellman within the inventory.</t>
  </si>
  <si>
    <t>The organization shall identify quantum-vulnerable public-key algorithms, such as RSA, elliptic-curve, and Diffie-Hellman, within its inventory.</t>
  </si>
  <si>
    <t>If quantum-vulnerable algorithms are not flagged, the organization cannot target what a cryptographically relevant quantum computer will break, and migration effort is misdirected or never scoped.</t>
  </si>
  <si>
    <t>Tag inventory entries that use RSA, ECC, finite-field Diffie-Hellman, and related quantum-vulnerable primitives, and distinguish them from quantum-resistant and symmetric algorithms.</t>
  </si>
  <si>
    <t>Quantum-vulnerable algorithms are not identified.</t>
  </si>
  <si>
    <t>Some obvious RSA or ECC usage noted informally.</t>
  </si>
  <si>
    <t>Vulnerable algorithms flagged in parts of the inventory without consistent criteria.</t>
  </si>
  <si>
    <t>All inventoried cryptography is classified by quantum vulnerability against defined criteria.</t>
  </si>
  <si>
    <t>Classification is kept current as algorithms and guidance evolve, and coverage is measured.</t>
  </si>
  <si>
    <t>RA-3 (Weak, asserted)</t>
  </si>
  <si>
    <t>A.8.8 (Weak, asserted)</t>
  </si>
  <si>
    <t>Algorithm risk classification tooling; illustrative: NIST PQC guidance references, crypto scanners that flag RSA, ECC, and DH usage. Category, not a product choice. Illustrative, not endorsements.</t>
  </si>
  <si>
    <t>QCI-05</t>
  </si>
  <si>
    <t>Certificate and PKI Discovery</t>
  </si>
  <si>
    <t>Inventories certificates, certificate authorities, and public-key infrastructure dependencies.</t>
  </si>
  <si>
    <t>The organization shall inventory certificates, certificate authorities, and public-key infrastructure dependencies (see Encryption and Key Management, EKM).</t>
  </si>
  <si>
    <t>Unknown certificates and PKI dependencies cause outages when they expire and become migration blockers when their algorithms must change; hidden trust roots undermine any cryptographic transition.</t>
  </si>
  <si>
    <t>Discover and record all certificates, issuing CAs, and PKI trust dependencies with their algorithms and expiries, and link them to the owning systems. See Encryption and Key Management (EKM).</t>
  </si>
  <si>
    <t>No certificate or PKI inventory.</t>
  </si>
  <si>
    <t>Certificates tracked in ad hoc lists by individual teams.</t>
  </si>
  <si>
    <t>Certificates inventoried for some systems but CA and trust dependencies are incomplete.</t>
  </si>
  <si>
    <t>Certificates, CAs, and PKI dependencies are inventoried with algorithm and expiry data.</t>
  </si>
  <si>
    <t>Certificate and PKI inventory accuracy is measured and reconciled continuously.</t>
  </si>
  <si>
    <t>ID.AM-02, PR.AA-01 (Partial, asserted)</t>
  </si>
  <si>
    <t>SC-17, IA-5, SC-12 (Partial, asserted)</t>
  </si>
  <si>
    <t>A.8.24, A.5.9 (Partial, asserted)</t>
  </si>
  <si>
    <t>Certificate and PKI discovery tooling; illustrative: Certificate Transparency logs, open certificate inventory and ACME-based tooling. Category, not a product choice. Illustrative, not endorsements.</t>
  </si>
  <si>
    <t>QCI-06</t>
  </si>
  <si>
    <t>Protocol and Cipher Suite Inventory</t>
  </si>
  <si>
    <t>Inventories cryptographic protocols and cipher suites such as TLS, SSH, and IPsec/IKE, and their configurations.</t>
  </si>
  <si>
    <t>The organization shall inventory cryptographic protocols and cipher suites, such as TLS, SSH, and IPsec/IKE, and their configurations.</t>
  </si>
  <si>
    <t>Without a protocol and cipher-suite inventory, weak or deprecated negotiations persist unseen, and there is no way to know which channels need reconfiguration for post-quantum or hybrid key exchange.</t>
  </si>
  <si>
    <t>Enumerate TLS, SSH, and IPsec/IKE endpoints, record their negotiated protocols, cipher suites, and key-exchange parameters, and store the configurations against inventoried assets.</t>
  </si>
  <si>
    <t>No inventory of protocols or cipher suites.</t>
  </si>
  <si>
    <t>Protocol settings checked occasionally during troubleshooting.</t>
  </si>
  <si>
    <t>Some protocol and cipher data captured for selected endpoints.</t>
  </si>
  <si>
    <t>Protocols, cipher suites, and configurations are inventoried across in-scope channels.</t>
  </si>
  <si>
    <t>Configuration drift and weak-suite prevalence are measured and driven down over time.</t>
  </si>
  <si>
    <t>ID.AM-02, PR.PS-01 (Partial, asserted)</t>
  </si>
  <si>
    <t>SC-8, SC-13, CM-6 (Partial, asserted)</t>
  </si>
  <si>
    <t>Protocol and cipher-suite scanners; illustrative: testssl.sh, sslscan, ssh-audit. Category, not a product choice. Illustrative, not endorsements.</t>
  </si>
  <si>
    <t>QCI-07</t>
  </si>
  <si>
    <t>Key and Secret Inventory</t>
  </si>
  <si>
    <t>Inventories cryptographic keys and secrets, including their algorithms and lifecycles.</t>
  </si>
  <si>
    <t>The organization shall inventory cryptographic keys and secrets, including their algorithms and lifecycles (see Credential and Secrets Management, CSM; Encryption and Key Management, EKM).</t>
  </si>
  <si>
    <t>Unknown keys and secrets cannot be rotated, replaced, or migrated; a forgotten long-lived key protected by a quantum-vulnerable algorithm becomes an unmanaged exposure with no owner.</t>
  </si>
  <si>
    <t>Catalog keys and secrets with their algorithm, key size, purpose, and lifecycle state, drawing from key stores and secret managers, and attribute each to an owner. See Credential and Secrets Management (CSM); Encryption and Key Management (EKM).</t>
  </si>
  <si>
    <t>No inventory of keys or secrets.</t>
  </si>
  <si>
    <t>Some keys tracked informally by the teams that created them.</t>
  </si>
  <si>
    <t>Keys and secrets inventoried for some stores without consistent lifecycle data.</t>
  </si>
  <si>
    <t>Keys and secrets are inventoried with algorithm, purpose, and lifecycle state.</t>
  </si>
  <si>
    <t>Key and secret inventory completeness and lifecycle accuracy are measured and improved.</t>
  </si>
  <si>
    <t>SC-12, IA-5, SC-13 (Partial, asserted)</t>
  </si>
  <si>
    <t>Key and secret inventory tooling; illustrative: open secret scanners (e.g., detect-secrets), key management system inventories. Category, not a product choice. Illustrative, not endorsements.</t>
  </si>
  <si>
    <t>QCI-08</t>
  </si>
  <si>
    <t>Data-at-Risk Identification</t>
  </si>
  <si>
    <t>Identifies long-lived sensitive data whose confidentiality must extend beyond the expected arrival of quantum threat.</t>
  </si>
  <si>
    <t>The organization shall identify long-lived sensitive data whose confidentiality must extend beyond the expected arrival of quantum threat (see Data Classification and Labeling, DCL).</t>
  </si>
  <si>
    <t>Data with a long secrecy lifetime is exposed to harvest-now-decrypt-later attacks; if it is not identified, it cannot be prioritized for early protection and may already be exfiltrated for future decryption.</t>
  </si>
  <si>
    <t>Use data classification to find sensitive data whose confidentiality requirement exceeds the horizon to quantum threat, and record its lifetime and exposure for prioritization. See Data Classification and Labeling (DCL).</t>
  </si>
  <si>
    <t>Long-lived sensitive data is not identified.</t>
  </si>
  <si>
    <t>Some sensitive data noted informally without a lifetime view.</t>
  </si>
  <si>
    <t>Data-at-risk identified for parts of the estate without consistent criteria.</t>
  </si>
  <si>
    <t>Long-lived sensitive data is identified against defined secrecy-lifetime criteria.</t>
  </si>
  <si>
    <t>Coverage of data-at-risk identification is measured and refined as data and threat horizons change.</t>
  </si>
  <si>
    <t>RA-2, RA-3 (Weak, asserted)</t>
  </si>
  <si>
    <t>A.5.12, A.5.9 (Weak, asserted)</t>
  </si>
  <si>
    <t>Data discovery and classification tooling; illustrative: open data-discovery scanners, classification and labeling tools. Category, not a product choice. Illustrative, not endorsements.</t>
  </si>
  <si>
    <t>QCI-09</t>
  </si>
  <si>
    <t>Application and Code Cryptography Discovery</t>
  </si>
  <si>
    <t>Identifies cryptographic dependencies embedded in applications, libraries, and source code.</t>
  </si>
  <si>
    <t>The organization shall identify cryptographic dependencies embedded in applications, libraries, and source code.</t>
  </si>
  <si>
    <t>Cryptography hardcoded in applications and pulled from libraries is invisible to network scans; unless it is found in code, migration will miss the algorithms compiled into the software the organization runs.</t>
  </si>
  <si>
    <t>Scan source code and dependency manifests for cryptographic calls and libraries, resolve transitive dependencies, and record the findings against each application in the inventory.</t>
  </si>
  <si>
    <t>No discovery of cryptography in applications or code.</t>
  </si>
  <si>
    <t>Crypto usage found only when developers happen to notice it.</t>
  </si>
  <si>
    <t>Code-level crypto discovery run for some applications inconsistently.</t>
  </si>
  <si>
    <t>Application and library cryptography is discovered systematically and recorded.</t>
  </si>
  <si>
    <t>Code discovery coverage and dependency depth are measured and improved.</t>
  </si>
  <si>
    <t>ID.AM-02, PR.PS-06 (Weak, asserted)</t>
  </si>
  <si>
    <t>SA-11, SA-15, CM-8 (Weak, asserted)</t>
  </si>
  <si>
    <t>A.8.28, A.8.25 (Weak, asserted)</t>
  </si>
  <si>
    <t>Software composition and source crypto analysis; illustrative: OWASP Dependency-Check, open static analysis crypto scanners. Category, not a product choice. Illustrative, not endorsements.</t>
  </si>
  <si>
    <t>QCI-10</t>
  </si>
  <si>
    <t>Hardware and Embedded Cryptography Discovery</t>
  </si>
  <si>
    <t>Identifies cryptography in hardware, firmware, and embedded or constrained devices.</t>
  </si>
  <si>
    <t>The organization shall identify cryptography in hardware, firmware, and embedded or constrained devices (see Hardware and Software Asset Management, HSA; IoT and OT Security, IOT).</t>
  </si>
  <si>
    <t>Cryptography burned into hardware and firmware is often unpatchable and long-lived; if it is not discovered, quantum-vulnerable primitives remain in devices that cannot be updated without replacement.</t>
  </si>
  <si>
    <t>Analyze firmware images, device documentation, and hardware security modules to record embedded cryptographic implementations, and link them to asset and device inventories. See Hardware and Software Asset Management (HSA); IoT and OT Security (IOT).</t>
  </si>
  <si>
    <t>No discovery of hardware or embedded cryptography.</t>
  </si>
  <si>
    <t>Embedded crypto noted only from vendor datasheets on occasion.</t>
  </si>
  <si>
    <t>Some firmware or device cryptography identified without consistent method.</t>
  </si>
  <si>
    <t>Hardware, firmware, and embedded cryptography is discovered and recorded systematically.</t>
  </si>
  <si>
    <t>Coverage across device classes is measured and improved as fleets change.</t>
  </si>
  <si>
    <t>Firmware and hardware cryptography analysis; illustrative: open firmware analysis toolkits, hardware bill of materials approaches. Category, not a product choice. Illustrative, not endorsements.</t>
  </si>
  <si>
    <t>QCI-11</t>
  </si>
  <si>
    <t>Third-Party Cryptography Mapping</t>
  </si>
  <si>
    <t>Maps cryptographic dependencies within third-party products and services.</t>
  </si>
  <si>
    <t>The organization shall map cryptographic dependencies within third-party products and services (see Third-Party Risk Management, TPR).</t>
  </si>
  <si>
    <t>A vendor's quantum-vulnerable cryptography becomes the organization's exposure; without mapping third-party crypto, the supply chain hides risk that no internal scan can reach and no migration plan can address.</t>
  </si>
  <si>
    <t>Request cryptographic disclosures such as CBOMs from suppliers, review contracts and attestations, and record third-party cryptographic dependencies against the services that rely on them. See Third-Party Risk Management (TPR).</t>
  </si>
  <si>
    <t>Third-party cryptography is not mapped.</t>
  </si>
  <si>
    <t>Vendor crypto considered only anecdotally during procurement.</t>
  </si>
  <si>
    <t>Some suppliers assessed for cryptography without a consistent request or format.</t>
  </si>
  <si>
    <t>Third-party cryptographic dependencies are mapped for in-scope suppliers.</t>
  </si>
  <si>
    <t>Supplier crypto disclosure coverage and freshness are measured and improved.</t>
  </si>
  <si>
    <t>GV.SC-04, ID.AM-04 (Weak, asserted)</t>
  </si>
  <si>
    <t>SR-3, SR-4, SA-4 (Weak, asserted)</t>
  </si>
  <si>
    <t>A.5.19, A.5.21 (Weak, asserted)</t>
  </si>
  <si>
    <t>Supplier attestation and SBOM/CBOM exchange; illustrative: CycloneDX and SPDX exchange, vendor cryptographic questionnaires. Category, not a product choice. Illustrative, not endorsements.</t>
  </si>
  <si>
    <t>QCI-12</t>
  </si>
  <si>
    <t>Cloud and SaaS Cryptography Mapping</t>
  </si>
  <si>
    <t>Identifies cryptographic dependencies within cloud and SaaS environments.</t>
  </si>
  <si>
    <t>The organization shall identify cryptographic dependencies within cloud and SaaS environments (see Cloud Security Posture Management, CSP).</t>
  </si>
  <si>
    <t>Cloud and SaaS providers make cryptographic choices on the organization's behalf; if those dependencies are not mapped, data protected by provider-managed quantum-vulnerable cryptography is exposed without the organization's knowledge.</t>
  </si>
  <si>
    <t>Inventory cloud key management, provider-managed encryption, TLS termination, and SaaS cryptographic settings using provider APIs and posture tooling, and record the dependencies. See Cloud Security Posture Management (CSP).</t>
  </si>
  <si>
    <t>Cloud and SaaS cryptography is not mapped.</t>
  </si>
  <si>
    <t>Provider crypto settings checked only when a specific question arises.</t>
  </si>
  <si>
    <t>Some cloud accounts or SaaS apps assessed inconsistently.</t>
  </si>
  <si>
    <t>Cloud and SaaS cryptographic dependencies are inventoried across in-scope services.</t>
  </si>
  <si>
    <t>Coverage across cloud accounts and SaaS apps is measured and reconciled continuously.</t>
  </si>
  <si>
    <t>ID.AM-02, GV.SC-04 (Weak, asserted)</t>
  </si>
  <si>
    <t>CM-8, SA-9 (Weak, asserted)</t>
  </si>
  <si>
    <t>A.5.23, A.8.24 (Weak, asserted)</t>
  </si>
  <si>
    <t>Cloud posture and cryptographic discovery; illustrative: open cloud security posture tooling, cloud key management inventories. Category, not a product choice. Illustrative, not endorsements.</t>
  </si>
  <si>
    <t>QCI-13</t>
  </si>
  <si>
    <t>Cryptographic Dependency Graphing</t>
  </si>
  <si>
    <t>Maps interdependencies among cryptographic assets to understand migration impact.</t>
  </si>
  <si>
    <t>The organization shall map interdependencies among cryptographic assets to understand migration impact.</t>
  </si>
  <si>
    <t>Cryptographic assets depend on one another, so changing one algorithm can break certificates, protocols, and applications downstream; without a dependency map, migration causes outages and stalls at hidden coupling.</t>
  </si>
  <si>
    <t>Build a dependency graph linking algorithms, keys, certificates, protocols, and the systems that consume them, and use it to assess the blast radius of each cryptographic change.</t>
  </si>
  <si>
    <t>Cryptographic interdependencies are not mapped.</t>
  </si>
  <si>
    <t>Dependencies reasoned about informally during specific changes.</t>
  </si>
  <si>
    <t>Partial dependency mapping exists for some assets.</t>
  </si>
  <si>
    <t>A defined dependency graph links cryptographic assets to their consumers.</t>
  </si>
  <si>
    <t>The dependency graph is kept current and used to quantify migration impact, and its accuracy is reviewed.</t>
  </si>
  <si>
    <t>ID.AM-04 (Weak, asserted)</t>
  </si>
  <si>
    <t>CM-8, PL-8 (Weak, asserted)</t>
  </si>
  <si>
    <t>Dependency graphing tooling; illustrative: graph databases, SBOM and CBOM dependency graphs (e.g., CycloneDX). Category, not a product choice. Illustrative, not endorsements.</t>
  </si>
  <si>
    <t>QCI-14</t>
  </si>
  <si>
    <t>Inventory Ownership and Attribution</t>
  </si>
  <si>
    <t>Attributes each cryptographic asset to an owning system and a responsible party.</t>
  </si>
  <si>
    <t>The organization shall attribute each cryptographic asset to an owning system and a responsible party.</t>
  </si>
  <si>
    <t>Cryptographic assets with no owner are never remediated; when migration requires action, unattributed keys, certificates, and algorithms fall through the gaps because no one is accountable for them.</t>
  </si>
  <si>
    <t>Record for every inventory entry the owning system and a named responsible party, and reconcile ownership as systems and staff change.</t>
  </si>
  <si>
    <t>Cryptographic assets are not attributed to owners.</t>
  </si>
  <si>
    <t>Ownership known informally for some assets.</t>
  </si>
  <si>
    <t>Ownership recorded for parts of the inventory but incomplete or stale.</t>
  </si>
  <si>
    <t>Every cryptographic asset has a recorded owning system and responsible party.</t>
  </si>
  <si>
    <t>Attribution completeness is measured and ownership is reconciled on a cadence.</t>
  </si>
  <si>
    <t>Asset inventory with ownership attribution; illustrative: configuration management databases, asset registries with owner fields. Category, not a product choice. Illustrative, not endorsements.</t>
  </si>
  <si>
    <t>QCI-15</t>
  </si>
  <si>
    <t>Inventory Currency</t>
  </si>
  <si>
    <t>Keeps the cryptographic inventory accurate and current through periodic and event-driven updates.</t>
  </si>
  <si>
    <t>The organization shall keep the cryptographic inventory accurate and current through periodic and event-driven updates.</t>
  </si>
  <si>
    <t>A stale inventory is worse than none because it misleads; if it is not refreshed on schedule and on change, migration decisions rest on cryptography that has already moved.</t>
  </si>
  <si>
    <t>Update the inventory on a fixed cadence and on triggering events such as deployments, certificate issuance, and configuration changes, and reconcile against fresh discovery output.</t>
  </si>
  <si>
    <t>The inventory is not updated after initial creation.</t>
  </si>
  <si>
    <t>Updates happen sporadically when someone notices a gap.</t>
  </si>
  <si>
    <t>Periodic updates occur but event-driven changes are missed.</t>
  </si>
  <si>
    <t>The inventory is updated on a defined cadence and on triggering events.</t>
  </si>
  <si>
    <t>Inventory freshness and drift are measured and update processes are improved.</t>
  </si>
  <si>
    <t>Inventory maintenance and reconciliation tooling; illustrative: CMDB reconciliation, automated discovery pipelines. Category, not a product choice. Illustrative, not endorsements.</t>
  </si>
  <si>
    <t>QCI-16</t>
  </si>
  <si>
    <t>Prioritization Metadata Capture</t>
  </si>
  <si>
    <t>Records the metadata needed for prioritization, such as data sensitivity, lifetime, and exposure, against inventoried assets.</t>
  </si>
  <si>
    <t>The organization shall record the metadata needed for prioritization, such as data sensitivity, lifetime, and exposure, against inventoried assets.</t>
  </si>
  <si>
    <t>Without prioritization metadata, every cryptographic asset looks equal and migration cannot start with the data that matters most; the highest-risk long-lived secrets get no head start.</t>
  </si>
  <si>
    <t>Capture data sensitivity, secrecy lifetime, and exposure for inventoried cryptographic assets so that migration can be sequenced by risk.</t>
  </si>
  <si>
    <t>No prioritization metadata is captured.</t>
  </si>
  <si>
    <t>Sensitivity or exposure noted informally for a few assets.</t>
  </si>
  <si>
    <t>Some prioritization fields recorded inconsistently across the inventory.</t>
  </si>
  <si>
    <t>Sensitivity, lifetime, and exposure are recorded against inventoried assets to a defined standard.</t>
  </si>
  <si>
    <t>Metadata completeness and its use in prioritization are measured and refined.</t>
  </si>
  <si>
    <t>ID.RA-05 (Weak, asserted)</t>
  </si>
  <si>
    <t>A.5.12, A.8.8 (Weak, asserted)</t>
  </si>
  <si>
    <t>Risk metadata and classification tagging; illustrative: data classification tools, CMDB custom attributes. Category, not a product choice. Illustrative, not endorsements.</t>
  </si>
  <si>
    <t>QCI-17</t>
  </si>
  <si>
    <t>Discovery Coverage Assurance</t>
  </si>
  <si>
    <t>Measures and improves the coverage of cryptographic discovery across the environment.</t>
  </si>
  <si>
    <t>The organization shall measure and improve the coverage of cryptographic discovery across its environment.</t>
  </si>
  <si>
    <t>Discovery that silently misses parts of the estate creates false confidence; without measuring coverage, the organization cannot know what fraction of its cryptography it has actually found.</t>
  </si>
  <si>
    <t>Define the discoverable population, measure the share of systems and layers that discovery reaches, and close identified gaps in coverage over time.</t>
  </si>
  <si>
    <t>Discovery coverage is not measured.</t>
  </si>
  <si>
    <t>Coverage judged by rough impression.</t>
  </si>
  <si>
    <t>Coverage estimated for some layers without a defined denominator.</t>
  </si>
  <si>
    <t>Discovery coverage is measured against a defined population across layers.</t>
  </si>
  <si>
    <t>Coverage metrics drive targeted expansion and are reviewed on a cadence.</t>
  </si>
  <si>
    <t>ID.IM-01, DE.CM-09 (Weak, asserted)</t>
  </si>
  <si>
    <t>CA-7, CM-8 (Weak, asserted)</t>
  </si>
  <si>
    <t>A.8.16, Cl.9.1 (Weak, asserted)</t>
  </si>
  <si>
    <t>Coverage measurement and reconciliation; illustrative: discovery-coverage dashboards, asset reconciliation reporting. Category, not a product choice. Illustrative, not endorsements.</t>
  </si>
  <si>
    <t>QCI-18</t>
  </si>
  <si>
    <t>Inventory Integration with Asset Management</t>
  </si>
  <si>
    <t>Integrates the cryptographic inventory with asset and configuration management.</t>
  </si>
  <si>
    <t>The organization shall integrate the cryptographic inventory with asset and configuration management (see Configuration and Change Management, CCM; Hardware and Software Asset Management, HSA).</t>
  </si>
  <si>
    <t>A cryptographic inventory kept apart from asset and configuration systems drifts from reality and duplicates effort; integration is what keeps crypto facts tied to the systems they describe as those systems change.</t>
  </si>
  <si>
    <t>Link cryptographic inventory records to CMDB and asset management entries, reconcile identifiers, and let configuration changes propagate into the crypto inventory. See Configuration and Change Management (CCM); Hardware and Software Asset Management (HSA).</t>
  </si>
  <si>
    <t>The cryptographic inventory is not integrated with asset management.</t>
  </si>
  <si>
    <t>Occasional manual cross-referencing between crypto and asset records.</t>
  </si>
  <si>
    <t>Partial integration exists for some asset classes.</t>
  </si>
  <si>
    <t>The cryptographic inventory is integrated with asset and configuration management with reconciled identifiers.</t>
  </si>
  <si>
    <t>Integration accuracy and reconciliation exceptions are measured and improved.</t>
  </si>
  <si>
    <t>CM-8, CM-2 (Partial, asserted)</t>
  </si>
  <si>
    <t>CMDB and asset management integration; illustrative: open configuration management databases, asset management platforms. Category, not a product choice. Illustrative, not endorsements.</t>
  </si>
  <si>
    <t>QCI-19</t>
  </si>
  <si>
    <t>Shadow Cryptography Detection</t>
  </si>
  <si>
    <t>Detects undocumented or non-standard cryptographic usage.</t>
  </si>
  <si>
    <t>The organization shall detect undocumented or non-standard cryptographic usage.</t>
  </si>
  <si>
    <t>Shadow cryptography, whether home-grown, deprecated, or deployed outside policy, sits outside the inventory and outside migration; it is exactly where quantum-vulnerable or broken algorithms hide undetected.</t>
  </si>
  <si>
    <t>Compare discovery output against the approved inventory and cryptographic standards to flag unknown, non-standard, or non-compliant cryptographic usage for investigation.</t>
  </si>
  <si>
    <t>Undocumented cryptography is not detected.</t>
  </si>
  <si>
    <t>Shadow crypto found only by accident during other work.</t>
  </si>
  <si>
    <t>Some comparison against approved usage done inconsistently.</t>
  </si>
  <si>
    <t>Discovery output is systematically compared against approved inventory and standards to flag anomalies.</t>
  </si>
  <si>
    <t>Shadow-crypto detection rates and time to resolution are measured and improved.</t>
  </si>
  <si>
    <t>DE.CM-09, ID.AM-01 (Weak, asserted)</t>
  </si>
  <si>
    <t>CM-8, CM-7, SI-4 (Weak, asserted)</t>
  </si>
  <si>
    <t>Anomaly and unauthorized-crypto detection; illustrative: network crypto scanners, continuous monitoring against an approved baseline. Category, not a product choice. Illustrative, not endorsements.</t>
  </si>
  <si>
    <t>QCI-20</t>
  </si>
  <si>
    <t>Inventory Protection</t>
  </si>
  <si>
    <t>Protects the cryptographic inventory and cryptographic bill of materials as sensitive information.</t>
  </si>
  <si>
    <t>The organization shall protect the cryptographic inventory and cryptographic bill of materials as sensitive information.</t>
  </si>
  <si>
    <t>The crypto inventory is a map of the organization's weakest cryptography and where its most valuable data is protected; if it leaks, it hands an attacker a target list of quantum-vulnerable systems.</t>
  </si>
  <si>
    <t>Restrict access to the inventory and CBOM to authorized roles, encrypt them at rest and in transit, and log access, treating them as sensitive security information.</t>
  </si>
  <si>
    <t>The inventory and CBOM are not treated as sensitive.</t>
  </si>
  <si>
    <t>Access limited informally without defined controls.</t>
  </si>
  <si>
    <t>Some access restrictions applied inconsistently.</t>
  </si>
  <si>
    <t>Access to the inventory and CBOM is role-restricted, encrypted, and logged to a defined standard.</t>
  </si>
  <si>
    <t>Access patterns and protection effectiveness are monitored and improved.</t>
  </si>
  <si>
    <t>AC-3, AC-6, SC-28 (Partial, asserted)</t>
  </si>
  <si>
    <t>A.5.12, A.8.3 (Partial, asserted)</t>
  </si>
  <si>
    <t>Access control and encryption for inventory stores; illustrative: role-based access control, encrypted repositories with access logging. Category, not a product choice. Illustrative, not endorsements.</t>
  </si>
  <si>
    <t>Quantum Risk Assessment and Prioritization (QRA)</t>
  </si>
  <si>
    <t>QRA-01</t>
  </si>
  <si>
    <t>Quantum Exposure Assessment</t>
  </si>
  <si>
    <t>Rates the inventoried cryptography by how exposed each algorithm and use is to quantum attack.</t>
  </si>
  <si>
    <t>The organization shall assess the exposure of inventoried cryptography to quantum attack based on algorithm and use.</t>
  </si>
  <si>
    <t>Without an exposure rating, all cryptography looks equally urgent or equally safe; quantum-vulnerable public-key use hides among symmetric algorithms that are far less at risk, and migration effort is misdirected.</t>
  </si>
  <si>
    <t>Score each catalogued algorithm and use against known quantum impact (Shor breaks RSA/ECC key exchange and signatures; Grover weakens symmetric strength), and record an exposure level per asset. See Cryptographic Inventory and Discovery for the source inventory.</t>
  </si>
  <si>
    <t>No assessment of which cryptography is quantum-vulnerable.</t>
  </si>
  <si>
    <t>Exposure judged informally for a few high-profile systems.</t>
  </si>
  <si>
    <t>Exposure rated for some inventory using inconsistent criteria.</t>
  </si>
  <si>
    <t>A defined method rates quantum exposure by algorithm and use across the inventory.</t>
  </si>
  <si>
    <t>Exposure ratings are reviewed against evolving cryptanalysis and refreshed on a cadence.</t>
  </si>
  <si>
    <t>ID.RA-01, ID.AM-08 (Weak, asserted)</t>
  </si>
  <si>
    <t>RA-3, RA-5 (Weak, asserted)</t>
  </si>
  <si>
    <t>A.8.8, A.5.9 (Weak, asserted)</t>
  </si>
  <si>
    <t>Cryptographic exposure and risk scoring tooling; illustrative: cryptographic bill of materials (CBOM) analysis, NIST PQC vulnerability guidance, crypto discovery scanners. Category, not a product choice. Illustrative, not endorsements.</t>
  </si>
  <si>
    <t>QRA-02</t>
  </si>
  <si>
    <t>Data-Lifetime Risk Analysis</t>
  </si>
  <si>
    <t>Compares how long each data set must stay confidential against when a quantum threat is expected to arrive.</t>
  </si>
  <si>
    <t>The organization shall evaluate the confidentiality lifetime of data against expected timelines for quantum threat, for example using Mosca's inequality.</t>
  </si>
  <si>
    <t>Data whose secrecy must outlast the quantum threat is compromised the moment a capable computer exists, even if captured today; without lifetime analysis, long-secret data is protected as if it were short-lived.</t>
  </si>
  <si>
    <t>For each data class record its required confidentiality lifetime, the migration time, and the estimated time to a cryptographically relevant quantum computer, and flag where lifetime plus migration exceeds the threat horizon, for example with Mosca's inequality.</t>
  </si>
  <si>
    <t>Data confidentiality lifetimes are not considered against quantum timelines.</t>
  </si>
  <si>
    <t>Lifetime concerns raised informally for obvious long-secret data.</t>
  </si>
  <si>
    <t>Some data sets analyzed without a consistent model.</t>
  </si>
  <si>
    <t>A defined model compares confidentiality lifetime, migration time, and threat horizon per data class.</t>
  </si>
  <si>
    <t>The analysis is re-run as threat estimates and data holdings change, and outcomes drive prioritization.</t>
  </si>
  <si>
    <t>ID.RA-01, ID.AM-05 (Weak, asserted)</t>
  </si>
  <si>
    <t>RA-3, RA-2 (Weak, asserted)</t>
  </si>
  <si>
    <t>Data-lifetime and quantum-timeline risk modeling; illustrative: Mosca inequality worksheets, data classification schedules, published quantum-threat-timeline estimates. Category, not a product choice. Illustrative, not endorsements.</t>
  </si>
  <si>
    <t>QRA-03</t>
  </si>
  <si>
    <t>Harvest-Now-Decrypt-Later Prioritization</t>
  </si>
  <si>
    <t>Identifies and prioritizes data likely to be captured now and decrypted later once quantum capability exists.</t>
  </si>
  <si>
    <t>The organization shall prioritize protection of data subject to capture-now, decrypt-later exposure.</t>
  </si>
  <si>
    <t>Adversaries are already harvesting encrypted traffic and stored data to break later; if capture-now, decrypt-later exposure is not prioritized, the most sensitive long-lived data is migrated last, after it has already been collected.</t>
  </si>
  <si>
    <t>Flag data traversing or resting in quantum-vulnerable encryption that is both long-lived and attractive to harvest, and move it to the front of the migration order. See Data-Lifetime Risk Analysis (QRA-02).</t>
  </si>
  <si>
    <t>Harvest-now, decrypt-later exposure is not considered.</t>
  </si>
  <si>
    <t>Concern noted for a few obviously sensitive flows.</t>
  </si>
  <si>
    <t>Some harvestable data identified without consistent prioritization.</t>
  </si>
  <si>
    <t>A defined method prioritizes long-lived harvestable data for early protection.</t>
  </si>
  <si>
    <t>Prioritization is reviewed as threat timelines and data sensitivity change.</t>
  </si>
  <si>
    <t>ID.RA-01, PR.DS-02 (Weak, asserted)</t>
  </si>
  <si>
    <t>RA-3, SC-8, SC-28 (Weak, asserted)</t>
  </si>
  <si>
    <t>A.5.12, A.8.24 (Weak, asserted)</t>
  </si>
  <si>
    <t>Sensitive-data flow analysis and prioritization; illustrative: data classification schemes, network flow and data-in-transit inventories, long-term retention registers. Category, not a product choice. Illustrative, not endorsements.</t>
  </si>
  <si>
    <t>QRA-04</t>
  </si>
  <si>
    <t>System Criticality and Impact Rating</t>
  </si>
  <si>
    <t>Rates systems by their criticality and impact so the more important systems can be migrated first.</t>
  </si>
  <si>
    <t>The organization shall rate systems by criticality and impact to inform migration order.</t>
  </si>
  <si>
    <t>Treating every system as equal wastes limited migration capacity on low-value assets while mission-critical systems stay quantum-vulnerable; without impact ratings, migration order is arbitrary.</t>
  </si>
  <si>
    <t>Assign each system a criticality and impact rating drawn from business impact analysis and asset importance, and use those ratings as an input to migration ordering. See Business Impact of Cryptographic Failure (QRA-15).</t>
  </si>
  <si>
    <t>Systems are not rated by criticality for migration purposes.</t>
  </si>
  <si>
    <t>Criticality judged informally per system.</t>
  </si>
  <si>
    <t>Some systems rated using inconsistent criteria.</t>
  </si>
  <si>
    <t>A defined rating scheme scores system criticality and impact to inform migration order.</t>
  </si>
  <si>
    <t>Ratings are reviewed against changing business context and validated against outcomes.</t>
  </si>
  <si>
    <t>ID.AM-05, ID.RA-04 (Partial, asserted)</t>
  </si>
  <si>
    <t>RA-2, CP-2, PM-11 (Partial, asserted)</t>
  </si>
  <si>
    <t>Asset criticality and impact rating tooling; illustrative: business impact analysis records, CMDB criticality tiers, asset classification schemes. Category, not a product choice. Illustrative, not endorsements.</t>
  </si>
  <si>
    <t>QRA-05</t>
  </si>
  <si>
    <t>Migration Prioritization Model</t>
  </si>
  <si>
    <t>Establishes a documented, risk-based model that decides the order in which cryptographic assets are migrated.</t>
  </si>
  <si>
    <t>The organization shall establish a documented, risk-based model to prioritize cryptographic migration.</t>
  </si>
  <si>
    <t>Absent a repeatable model, prioritization is opinion-driven and inconsistent; decisions cannot be defended, are re-litigated each cycle, and the highest-risk assets are not reliably migrated first.</t>
  </si>
  <si>
    <t>Combine exposure, data lifetime, harvest risk, system criticality, effort, and obligations into a documented scoring model that ranks assets for migration, and apply it consistently.</t>
  </si>
  <si>
    <t>No model exists to prioritize cryptographic migration.</t>
  </si>
  <si>
    <t>Priorities set case by case without documented criteria.</t>
  </si>
  <si>
    <t>A partial model applied inconsistently across assets.</t>
  </si>
  <si>
    <t>A documented, risk-based prioritization model is applied across cryptographic assets.</t>
  </si>
  <si>
    <t>The model's weights and outcomes are reviewed and tuned as risk understanding improves.</t>
  </si>
  <si>
    <t>ID.RA-05, ID.RA-06 (Partial, asserted)</t>
  </si>
  <si>
    <t>RA-3, PM-4, PM-28 (Partial, asserted)</t>
  </si>
  <si>
    <t>A.5.9, Cl.6.1 (Partial, asserted)</t>
  </si>
  <si>
    <t>Risk-based prioritization and scoring frameworks; illustrative: weighted risk-scoring matrices, published PQC migration playbooks, spreadsheet or GRC scoring models. Category, not a product choice. Illustrative, not endorsements.</t>
  </si>
  <si>
    <t>QRA-06</t>
  </si>
  <si>
    <t>Third-Party Quantum Risk Assessment</t>
  </si>
  <si>
    <t>Assesses the quantum risk introduced by vendors and the supply chain, including how ready they are to migrate.</t>
  </si>
  <si>
    <t>The organization shall assess quantum risk arising from vendors and supply chain and their migration readiness (see Third-Party Risk Management, TPR).</t>
  </si>
  <si>
    <t>An organization can migrate its own cryptography and still be exposed through a vendor product, hosted service, or supplied library that stays quantum-vulnerable; unassessed third-party crypto is a blind spot in the migration.</t>
  </si>
  <si>
    <t>Extend third-party assessment to ask vendors about their cryptographic use and PQC migration plans, weight the answers by the sensitivity of what they handle, and track their readiness. See Third-Party Risk Management (TPR).</t>
  </si>
  <si>
    <t>Vendor and supply-chain quantum risk is not assessed.</t>
  </si>
  <si>
    <t>Raised informally with a few key vendors.</t>
  </si>
  <si>
    <t>Some vendors assessed without consistent criteria.</t>
  </si>
  <si>
    <t>A defined process assesses vendor quantum risk and migration readiness by sensitivity.</t>
  </si>
  <si>
    <t>Vendor readiness is tracked over time and reflected in sourcing and risk decisions.</t>
  </si>
  <si>
    <t>GV.SC-07, ID.RA-10 (Partial, asserted)</t>
  </si>
  <si>
    <t>Third-party and supply-chain risk assessment tooling; illustrative: vendor security questionnaires, SBOM/CBOM review, supplier risk registers. Category, not a product choice. Illustrative, not endorsements.</t>
  </si>
  <si>
    <t>QRA-07</t>
  </si>
  <si>
    <t>Long-Lived Signature and Integrity Risk</t>
  </si>
  <si>
    <t>Assesses quantum risk to signatures, code signing, and integrity mechanisms whose validity must extend far into the future.</t>
  </si>
  <si>
    <t>The organization shall assess risk to long-validity signatures, code signing, and integrity mechanisms.</t>
  </si>
  <si>
    <t>A quantum-forged signature lets an adversary impersonate a signer, ship malicious code as trusted, or backdate a document; long-validity roots and signed firmware are exposed for their entire lifetime, which can outlast the threat horizon.</t>
  </si>
  <si>
    <t>Inventory long-lived signing and integrity uses (roots, code signing, firmware, document and archive signatures), assess how long each must remain trustworthy, and prioritize those that cannot be re-signed easily.</t>
  </si>
  <si>
    <t>Risk to long-lived signatures and integrity mechanisms is not assessed.</t>
  </si>
  <si>
    <t>Concern noted for a few signing systems.</t>
  </si>
  <si>
    <t>Some signing uses assessed inconsistently.</t>
  </si>
  <si>
    <t>A defined assessment covers long-validity signatures, code signing, and integrity by validity horizon.</t>
  </si>
  <si>
    <t>The assessment is refreshed as threat estimates and signing inventories change.</t>
  </si>
  <si>
    <t>ID.RA-01, PR.DS-06 (Weak, asserted)</t>
  </si>
  <si>
    <t>SI-7, SC-13, SA-10 (Weak, asserted)</t>
  </si>
  <si>
    <t>A.8.24, A.8.28 (Weak, asserted)</t>
  </si>
  <si>
    <t>Signature and code-integrity risk analysis; illustrative: PKI and certificate inventories, code-signing and firmware-signing registers, hash-based signature (SLH-DSA) migration guidance. Category, not a product choice. Illustrative, not endorsements.</t>
  </si>
  <si>
    <t>QRA-08</t>
  </si>
  <si>
    <t>Regulatory and Contractual Exposure</t>
  </si>
  <si>
    <t>Identifies where regulatory or contractual obligations require cryptographic migration earlier than the general timeline.</t>
  </si>
  <si>
    <t>The organization shall assess where regulatory or contractual obligations require earlier migration.</t>
  </si>
  <si>
    <t>A mandate, sector rule, or contract clause can require PQC migration on a fixed date; if these obligations are not surfaced, the organization discovers a deadline late and either breaches it or scrambles, out of sync with its own risk-based order.</t>
  </si>
  <si>
    <t>Review regulations, sector directives, and contracts for cryptographic and migration requirements, record the binding dates, and feed them as constraints into the prioritization model. See Migration Prioritization Model (QRA-05).</t>
  </si>
  <si>
    <t>Regulatory and contractual migration obligations are not assessed.</t>
  </si>
  <si>
    <t>Known obligations tracked informally.</t>
  </si>
  <si>
    <t>Some obligations captured without a consistent review.</t>
  </si>
  <si>
    <t>A defined review identifies regulatory and contractual migration obligations and their dates.</t>
  </si>
  <si>
    <t>Obligations are monitored for change and reconciled with the migration plan on a cadence.</t>
  </si>
  <si>
    <t>A.5.31, A.5.32, A.5.34 (Partial, asserted)</t>
  </si>
  <si>
    <t>Regulatory and contractual obligation tracking; illustrative: compliance obligation registers, contract clause libraries, published sector PQC mandates and timelines. Category, not a product choice. Illustrative, not endorsements.</t>
  </si>
  <si>
    <t>QRA-09</t>
  </si>
  <si>
    <t>Interoperability and Dependency Risk</t>
  </si>
  <si>
    <t>Assesses how cryptographic changes could break interoperability with partners, protocols, and dependent systems.</t>
  </si>
  <si>
    <t>The organization shall assess the risks that cryptographic changes pose to interoperability and dependent systems.</t>
  </si>
  <si>
    <t>Swapping an algorithm can silently break handshakes, message exchange, or downstream validation with systems that do not yet support PQC; unassessed dependencies turn a migration into an outage.</t>
  </si>
  <si>
    <t>Map each cryptographic asset's protocol and partner dependencies, test PQC and hybrid modes against them, and flag where a change requires coordination or would break an unupgradable peer.</t>
  </si>
  <si>
    <t>Interoperability and dependency risk of crypto change is not assessed.</t>
  </si>
  <si>
    <t>Dependencies considered informally when a change breaks something.</t>
  </si>
  <si>
    <t>Some dependencies mapped without consistent coverage.</t>
  </si>
  <si>
    <t>A defined assessment maps interoperability and dependency risk before cryptographic change.</t>
  </si>
  <si>
    <t>Dependency risk is re-assessed as protocols, partners, and standards evolve.</t>
  </si>
  <si>
    <t>ID.AM-04, ID.RA-09 (Weak, asserted)</t>
  </si>
  <si>
    <t>CA-3, SA-4, SC-13 (Weak, asserted)</t>
  </si>
  <si>
    <t>A.5.9, A.8.21, A.8.30 (Weak, asserted)</t>
  </si>
  <si>
    <t>Dependency mapping and interoperability testing; illustrative: system dependency maps, protocol interoperability test suites, hybrid PQC (TLS ML-KEM) test tooling. Category, not a product choice. Illustrative, not endorsements.</t>
  </si>
  <si>
    <t>QRA-10</t>
  </si>
  <si>
    <t>Migration Effort and Feasibility Assessment</t>
  </si>
  <si>
    <t>Assesses the effort, feasibility, and constraints of migrating each asset, including devices that cannot easily take new cryptography.</t>
  </si>
  <si>
    <t>The organization shall assess the effort, feasibility, and constraints for migrating each asset, including constrained devices.</t>
  </si>
  <si>
    <t>Some assets are cheap to migrate and some are effectively stuck: constrained devices, embedded firmware, and hardware roots may lack the memory, performance, or update path for PQC; without a feasibility view, plans assume migrations that cannot happen.</t>
  </si>
  <si>
    <t>For each asset estimate effort, technical feasibility, and constraints (performance, key and signature size, update mechanism, hardware limits), and mark assets that need compensating controls or replacement rather than in-place migration.</t>
  </si>
  <si>
    <t>Migration effort and feasibility are not assessed.</t>
  </si>
  <si>
    <t>Effort guessed per asset when planning starts.</t>
  </si>
  <si>
    <t>Some assets assessed for effort without consistent criteria.</t>
  </si>
  <si>
    <t>A defined assessment rates effort, feasibility, and constraints per asset, including constrained devices.</t>
  </si>
  <si>
    <t>Effort and feasibility estimates are validated against actual migrations and refined.</t>
  </si>
  <si>
    <t>ID.RA-06, ID.AM-08 (Weak, asserted)</t>
  </si>
  <si>
    <t>RA-7, CM-4, SA-4 (Weak, asserted)</t>
  </si>
  <si>
    <t>A.8.8, Cl.6.1 (Weak, asserted)</t>
  </si>
  <si>
    <t>Migration effort and feasibility assessment; illustrative: PQC performance and key-size benchmarks, constrained-device (IoT) crypto profiles, effort-estimation worksheets. Category, not a product choice. Illustrative, not endorsements.</t>
  </si>
  <si>
    <t>QRA-11</t>
  </si>
  <si>
    <t>Prioritized Migration Backlog</t>
  </si>
  <si>
    <t>Maintains a prioritized, living backlog of cryptographic assets to be migrated.</t>
  </si>
  <si>
    <t>The organization shall maintain a prioritized backlog of cryptographic assets for migration.</t>
  </si>
  <si>
    <t>Prioritization decisions that are not captured in a maintained backlog are lost between planning cycles; work stalls, order is forgotten, and progress cannot be tracked against the risk-based plan.</t>
  </si>
  <si>
    <t>Record each asset to migrate as a backlog item ranked by the prioritization model, with owner and status, and keep it current as assets are added, migrated, or re-ranked. See Migration Prioritization Model (QRA-05).</t>
  </si>
  <si>
    <t>No backlog of cryptographic assets for migration.</t>
  </si>
  <si>
    <t>Migration items tracked in scattered notes or tickets.</t>
  </si>
  <si>
    <t>A partial backlog exists but is not consistently maintained.</t>
  </si>
  <si>
    <t>A prioritized migration backlog is maintained with owners and status.</t>
  </si>
  <si>
    <t>Backlog throughput and aging are measured and the ranking is kept current against risk.</t>
  </si>
  <si>
    <t>ID.RA-06, ID.IM-02 (Partial, asserted)</t>
  </si>
  <si>
    <t>PM-4, RA-7, CM-3 (Partial, asserted)</t>
  </si>
  <si>
    <t>Prioritized backlog and remediation tracking; illustrative: issue and backlog trackers, POA&amp;M registers, GRC remediation workflows. Category, not a product choice. Illustrative, not endorsements.</t>
  </si>
  <si>
    <t>QRA-12</t>
  </si>
  <si>
    <t>Residual Quantum Risk Acceptance</t>
  </si>
  <si>
    <t>Documents formal acceptance of residual quantum risk where migration of an asset is deferred.</t>
  </si>
  <si>
    <t>The organization shall document acceptance of residual quantum risk where migration is deferred (see Enterprise Risk Management, ERM).</t>
  </si>
  <si>
    <t>Deferring a migration without recorded acceptance leaves risk owned by no one; the deferral is invisible, unreviewed, and surfaces only after a compromise, with no evidence of who accepted it or why.</t>
  </si>
  <si>
    <t>Where migration is postponed, record the residual quantum risk, the rationale, compensating controls, the accountable owner, and a review date, through the enterprise risk process. See Enterprise Risk Management (ERM).</t>
  </si>
  <si>
    <t>Deferred migrations carry no documented risk acceptance.</t>
  </si>
  <si>
    <t>Deferrals agreed verbally without records.</t>
  </si>
  <si>
    <t>Some deferrals documented without consistent ownership or review.</t>
  </si>
  <si>
    <t>Residual quantum risk acceptances are documented with owner, rationale, and review date.</t>
  </si>
  <si>
    <t>Accepted risks are reviewed on schedule and revisited as the threat and standards change.</t>
  </si>
  <si>
    <t>GV.RM-04, GV.RM-06 (Partial, asserted)</t>
  </si>
  <si>
    <t>Cl.6.1, Cl.8.3, A.5.9 (Partial, asserted)</t>
  </si>
  <si>
    <t>Risk acceptance and exception management; illustrative: risk registers, exception and waiver workflows, GRC risk-treatment records. Category, not a product choice. Illustrative, not endorsements.</t>
  </si>
  <si>
    <t>QRA-13</t>
  </si>
  <si>
    <t>Reassessment Triggers</t>
  </si>
  <si>
    <t>Reassesses quantum risk when standards, threat estimates, inventory, or data holdings change.</t>
  </si>
  <si>
    <t>The organization shall reassess quantum risk when standards, threat estimates, inventory, or data holdings change.</t>
  </si>
  <si>
    <t>A one-time assessment goes stale fast in a moving field; a new standard, a shortened threat timeline, or newly acquired long-lived data can invalidate priorities, and without triggers the plan silently drifts out of date.</t>
  </si>
  <si>
    <t>Define the events that force a reassessment (new PQC standards, revised threat estimates, inventory changes, new data holdings, mergers) and route them to re-run the exposure and prioritization analysis. See Reassessment against Cryptographic Inventory.</t>
  </si>
  <si>
    <t>Quantum risk is not reassessed after the initial analysis.</t>
  </si>
  <si>
    <t>Reassessment happens only when someone notices a change.</t>
  </si>
  <si>
    <t>Reassessment occurs for some triggers inconsistently.</t>
  </si>
  <si>
    <t>Defined triggers require reassessment on standards, threat, inventory, or data changes.</t>
  </si>
  <si>
    <t>Trigger coverage and reassessment timeliness are measured and improved.</t>
  </si>
  <si>
    <t>ID.RA-01, ID.IM-02, GV.RM (Partial, asserted)</t>
  </si>
  <si>
    <t>RA-3, RA-7, CA-7 (Partial, asserted)</t>
  </si>
  <si>
    <t>Cl.9.3, A.5.9 (Weak, asserted)</t>
  </si>
  <si>
    <t>Change-triggered risk reassessment; illustrative: standards and threat monitoring feeds, risk review calendars, change-management triggers. Category, not a product choice. Illustrative, not endorsements.</t>
  </si>
  <si>
    <t>QRA-14</t>
  </si>
  <si>
    <t>Quantum Threat Intelligence Monitoring</t>
  </si>
  <si>
    <t>Monitors developments in quantum computing and cryptanalysis that could shift the organization's risk timelines.</t>
  </si>
  <si>
    <t>The organization shall monitor developments in quantum computing and cryptanalysis relevant to its risk timelines (see Threat Intelligence and Threat Hunting, TIH).</t>
  </si>
  <si>
    <t>Quantum progress and new cryptanalytic results can move the threat horizon closer with little warning; an organization that is not watching learns of a breakthrough late, after its migration schedule has become too slow.</t>
  </si>
  <si>
    <t>Track authoritative sources on quantum hardware progress, PQC standardization, and cryptanalysis, and feed material changes into reassessment triggers and threat intelligence. See Threat Intelligence and Threat Hunting (TIH).</t>
  </si>
  <si>
    <t>Quantum computing and cryptanalysis developments are not monitored.</t>
  </si>
  <si>
    <t>Individuals follow news informally.</t>
  </si>
  <si>
    <t>Some monitoring occurs without defined sources or routing.</t>
  </si>
  <si>
    <t>Defined sources are monitored and material developments are routed into risk decisions.</t>
  </si>
  <si>
    <t>Monitoring coverage and lead time on developments are reviewed and improved.</t>
  </si>
  <si>
    <t>ID.RA-02, ID.RA-03, DE.AE (Weak, asserted)</t>
  </si>
  <si>
    <t>RA-3, RA-10, PM-16 (Weak, asserted)</t>
  </si>
  <si>
    <t>Threat and standards intelligence monitoring; illustrative: NIST PQC program updates, academic cryptanalysis feeds, quantum-computing progress trackers. Category, not a product choice. Illustrative, not endorsements.</t>
  </si>
  <si>
    <t>QRA-15</t>
  </si>
  <si>
    <t>Business Impact of Cryptographic Failure</t>
  </si>
  <si>
    <t>Assesses the business impact of cryptographic compromise so the most consequential failures are prioritized.</t>
  </si>
  <si>
    <t>The organization shall assess the business impact of cryptographic compromise to support prioritization (see Business Continuity and Disaster Recovery, BCM).</t>
  </si>
  <si>
    <t>Not all cryptographic failures matter equally; without a business-impact view, a low-consequence system can be migrated ahead of one whose compromise would halt operations or breach regulated data, misordering the whole effort.</t>
  </si>
  <si>
    <t>Estimate the operational, financial, legal, and reputational impact of losing confidentiality or integrity for each critical system, drawing on business continuity analysis, and feed it into prioritization. See Business Continuity and Disaster Recovery (BCM).</t>
  </si>
  <si>
    <t>Business impact of cryptographic compromise is not assessed.</t>
  </si>
  <si>
    <t>Impact judged informally for a few systems.</t>
  </si>
  <si>
    <t>Some systems assessed for impact without consistent criteria.</t>
  </si>
  <si>
    <t>A defined assessment rates business impact of cryptographic compromise to support prioritization.</t>
  </si>
  <si>
    <t>Impact ratings are reviewed against business change and validated against incidents.</t>
  </si>
  <si>
    <t>ID.RA-04, ID.AM-05, GV.RM (Partial, asserted)</t>
  </si>
  <si>
    <t>RA-3, CP-2, RA-2 (Partial, asserted)</t>
  </si>
  <si>
    <t>A.5.9, A.5.29, A.5.30 (Partial, asserted)</t>
  </si>
  <si>
    <t>Business impact analysis for cryptographic failure; illustrative: BIA methodologies, impact and severity rating scales, continuity dependency mapping. Category, not a product choice. Illustrative, not endorsements.</t>
  </si>
  <si>
    <t>QRA-16</t>
  </si>
  <si>
    <t>Prioritization Sign-Off</t>
  </si>
  <si>
    <t>Obtains documented sign-off on the migration prioritization from the owners accountable for it.</t>
  </si>
  <si>
    <t>The organization shall obtain documented sign-off on migration prioritization from accountable owners.</t>
  </si>
  <si>
    <t>Prioritization without accountable sign-off has no authority; owners can disown the order later, funding and sequencing are contested, and no one is answerable for the risk the plan accepts.</t>
  </si>
  <si>
    <t>Present the prioritized plan to accountable business and risk owners, record their approval with date and scope, and re-approve when priorities materially change.</t>
  </si>
  <si>
    <t>Migration prioritization is not signed off by accountable owners.</t>
  </si>
  <si>
    <t>Informal agreement without a record.</t>
  </si>
  <si>
    <t>Sign-off obtained for some decisions inconsistently.</t>
  </si>
  <si>
    <t>Accountable owners provide documented sign-off on migration prioritization.</t>
  </si>
  <si>
    <t>Sign-off currency is tracked and re-approval is triggered by material change.</t>
  </si>
  <si>
    <t>GV.RM-01, GV.OC-02, GV.RR-01 (Partial, asserted)</t>
  </si>
  <si>
    <t>PM-2, PM-9, CA-6 (Partial, asserted)</t>
  </si>
  <si>
    <t>Cl.5.1, Cl.9.3, A.5.4 (Partial, asserted)</t>
  </si>
  <si>
    <t>Governance sign-off and approval records; illustrative: risk acceptance and approval workflows, steering committee minutes, GRC approval logs. Category, not a product choice. Illustrative, not endorsements.</t>
  </si>
  <si>
    <t>Crypto-Agility and Migration (QCM)</t>
  </si>
  <si>
    <t>QCM-01</t>
  </si>
  <si>
    <t>Crypto-Agile Architecture</t>
  </si>
  <si>
    <t>Designs and refactors systems so cryptographic algorithms and parameters can be swapped without major redesign.</t>
  </si>
  <si>
    <t>The organization shall design and refactor systems so that cryptographic algorithms and parameters can be changed without major redesign.</t>
  </si>
  <si>
    <t>When crypto is hardwired into code and protocols, a forced migration (a broken algorithm or the quantum threat) becomes a rip-and-replace project that stalls for years and leaves data exposed in the meantime.</t>
  </si>
  <si>
    <t>Isolate cryptographic choices behind configuration and interfaces, avoid hardcoded algorithm identifiers and key sizes, and treat algorithm agility as an architectural requirement in design reviews.</t>
  </si>
  <si>
    <t>Cryptographic algorithms are hardcoded throughout systems with no path to change them.</t>
  </si>
  <si>
    <t>A few systems allow algorithm changes by luck of their design, not by intent.</t>
  </si>
  <si>
    <t>Some new systems are built for agility but there is no consistent standard.</t>
  </si>
  <si>
    <t>Crypto-agility is a documented architecture requirement applied to prioritized systems.</t>
  </si>
  <si>
    <t>Agility is measured across the estate, gaps are tracked, and architecture standards are revised as algorithms change.</t>
  </si>
  <si>
    <t>PR.DS, ID.AM-08 (Weak, asserted)</t>
  </si>
  <si>
    <t>SC-13, SA-8 (Weak; no agility requirement, asserted)</t>
  </si>
  <si>
    <t>Crypto-agility architecture patterns and abstraction layers; illustrative: pluggable crypto providers, published PQC standards (FIPS 203/204/205), configuration-driven algorithm selection. Category, not a product choice. Illustrative, not endorsements.</t>
  </si>
  <si>
    <t>QCM-02</t>
  </si>
  <si>
    <t>Cryptographic Service Abstraction</t>
  </si>
  <si>
    <t>Routes cryptographic operations through libraries, APIs, or services so algorithms can be substituted without touching application code.</t>
  </si>
  <si>
    <t>The organization shall use cryptographic abstraction through libraries, APIs, or services to enable algorithm substitution.</t>
  </si>
  <si>
    <t>Without an abstraction layer, every application implements crypto directly, so a single algorithm change forces edits across every codebase and each one drifts to a different, unauditable implementation.</t>
  </si>
  <si>
    <t>Provide a common cryptographic service or vetted library that applications call by intent rather than by algorithm, and forbid direct use of low-level primitives.</t>
  </si>
  <si>
    <t>Applications call cryptographic primitives directly with no shared abstraction.</t>
  </si>
  <si>
    <t>A shared library exists but teams bypass it freely.</t>
  </si>
  <si>
    <t>Some applications use a crypto abstraction while others roll their own.</t>
  </si>
  <si>
    <t>A cryptographic service or library is the mandated path for prioritized applications.</t>
  </si>
  <si>
    <t>Abstraction coverage and bypasses are monitored and the service is updated as algorithms are added.</t>
  </si>
  <si>
    <t>PR.DS, PR.PS (Weak, asserted)</t>
  </si>
  <si>
    <t>SC-13, SA-8, SA-15 (Weak, asserted)</t>
  </si>
  <si>
    <t>Cryptographic abstraction libraries and services; illustrative: standard crypto libraries (OpenSSL, libsodium), platform key/crypto services, provider-based interfaces. Category, not a product choice. Illustrative, not endorsements.</t>
  </si>
  <si>
    <t>QCM-03</t>
  </si>
  <si>
    <t>Hybrid Cryptography Deployment</t>
  </si>
  <si>
    <t>Deploys hybrid classical-plus-post-quantum schemes during transition so security holds even if one algorithm family fails.</t>
  </si>
  <si>
    <t>The organization shall deploy hybrid classical-plus-post-quantum schemes during transition where supported.</t>
  </si>
  <si>
    <t>Committing to a lone post-quantum algorithm before it is battle-tested risks a fresh break, while staying purely classical leaves data open to harvest-now-decrypt-later; skipping hybrid forgoes the hedge that covers both.</t>
  </si>
  <si>
    <t>Enable hybrid key establishment and signatures where protocols and peers support them, combining a well-understood classical algorithm with a NIST-selected post-quantum one.</t>
  </si>
  <si>
    <t>No hybrid schemes are deployed anywhere.</t>
  </si>
  <si>
    <t>Hybrid is tried once on a single system as an experiment.</t>
  </si>
  <si>
    <t>Hybrid is used on some connections where it happened to be easy.</t>
  </si>
  <si>
    <t>Hybrid schemes are the standard for prioritized transitional systems where supported.</t>
  </si>
  <si>
    <t>Hybrid coverage is tracked and adjusted as standards and peer support mature.</t>
  </si>
  <si>
    <t>SC-13, SC-12 (Weak, asserted)</t>
  </si>
  <si>
    <t>Hybrid PQC key-establishment and signature support; illustrative: Open Quantum Safe (liboqs, oqs-provider), hybrid TLS key-exchange groups, hybrid X.509 profiles. Category, not a product choice. Illustrative, not endorsements.</t>
  </si>
  <si>
    <t>QCM-04</t>
  </si>
  <si>
    <t>Per-System Migration Planning</t>
  </si>
  <si>
    <t>Produces migration plans for prioritized systems that spell out sequencing and rollback.</t>
  </si>
  <si>
    <t>The organization shall produce migration plans for prioritized systems, including sequencing and rollback.</t>
  </si>
  <si>
    <t>Migrating cryptography without a per-system plan produces uncoordinated changes that break dependencies, and with no rollback a failed cutover leaves a critical system either down or silently unprotected.</t>
  </si>
  <si>
    <t>For each prioritized system document the current cryptography, the target algorithms, the order of change, the dependencies, and a tested rollback path.</t>
  </si>
  <si>
    <t>No migration plans exist for any system.</t>
  </si>
  <si>
    <t>Migration is discussed informally without written plans.</t>
  </si>
  <si>
    <t>Plans exist for a few systems but lack sequencing or rollback detail.</t>
  </si>
  <si>
    <t>Prioritized systems have documented plans covering sequencing and rollback.</t>
  </si>
  <si>
    <t>Plan quality and outcomes are reviewed after each migration and feed back into planning.</t>
  </si>
  <si>
    <t>ID.IM-02, PR.PS (Weak, asserted)</t>
  </si>
  <si>
    <t>PL-2, CM-3, PM-9 (Weak, asserted)</t>
  </si>
  <si>
    <t>Cl.6.1, A.8.32 (Weak, asserted)</t>
  </si>
  <si>
    <t>Migration planning and dependency-mapping practice; illustrative: cryptographic migration roadmaps, project and change-planning tooling, rollback runbooks. Category, not a product choice. Illustrative, not endorsements.</t>
  </si>
  <si>
    <t>QCM-05</t>
  </si>
  <si>
    <t>Certificate and PKI Modernization</t>
  </si>
  <si>
    <t>Plans and executes PKI and certificate migration to support post-quantum and hybrid certificates.</t>
  </si>
  <si>
    <t>The organization shall plan and execute public-key infrastructure and certificate migration to support post-quantum and hybrid certificates (see Encryption and Key Management, EKM).</t>
  </si>
  <si>
    <t>If the certificate authorities, chains, and certificate lifecycle are not migrated, endpoints have nothing quantum-resistant to trust, and a rushed PKI change can break validation across the estate at once.</t>
  </si>
  <si>
    <t>Inventory certificate authorities and certificate types, plan issuance of post-quantum or hybrid certificates, and stage CA and chain migration ahead of relying parties. See Encryption and Key Management (EKM).</t>
  </si>
  <si>
    <t>PKI and certificates are not considered in migration.</t>
  </si>
  <si>
    <t>Certificate migration is raised but no CA changes are planned.</t>
  </si>
  <si>
    <t>Some certificate types are addressed while the CA hierarchy is not.</t>
  </si>
  <si>
    <t>A documented PKI migration plan covers CAs, chains, and certificate lifecycle.</t>
  </si>
  <si>
    <t>PKI migration progress is tracked and the plan adjusts as PQC certificate standards firm up.</t>
  </si>
  <si>
    <t>PR.AA-05, PR.DS (Partial, asserted)</t>
  </si>
  <si>
    <t>SC-17, SC-12 (Partial, asserted)</t>
  </si>
  <si>
    <t>PKI and certificate lifecycle management; illustrative: ACME-based issuance, certificate lifecycle managers, open CA software, PQC/hybrid X.509 profiles. Category, not a product choice. Illustrative, not endorsements.</t>
  </si>
  <si>
    <t>QCM-06</t>
  </si>
  <si>
    <t>Protocol Migration</t>
  </si>
  <si>
    <t>Migrates network and transport protocols such as TLS, SSH, and VPN/IKE to post-quantum or hybrid key establishment.</t>
  </si>
  <si>
    <t>The organization shall migrate network and transport protocols, such as TLS, SSH, and VPN/IKE, to post-quantum or hybrid key establishment (see Micro-Segmentation and Network Access Control, MSN; Firewalls and IDS/IPS, IPS).</t>
  </si>
  <si>
    <t>Session traffic protected by classical key exchange can be captured today and decrypted once a quantum computer exists, so protocols left on classical key establishment leak long-lived confidentiality retroactively.</t>
  </si>
  <si>
    <t>Enable post-quantum or hybrid key-exchange groups in TLS, SSH, and IKE where endpoints and peers support them, and negotiate down safely where they do not. See Micro-Segmentation and Network Access Control (MSN); Firewalls and IDS/IPS (IPS).</t>
  </si>
  <si>
    <t>All protocols use classical key establishment only.</t>
  </si>
  <si>
    <t>A hybrid key exchange is enabled on one link as a trial.</t>
  </si>
  <si>
    <t>Some services offer PQC key exchange inconsistently.</t>
  </si>
  <si>
    <t>PQC or hybrid key establishment is standard for prioritized protocols and endpoints.</t>
  </si>
  <si>
    <t>Protocol coverage is measured, negotiated parameters are monitored, and configurations are refreshed as support grows.</t>
  </si>
  <si>
    <t>PR.DS, PR.AA-05 (Weak, asserted)</t>
  </si>
  <si>
    <t>SC-8, SC-13, SC-23 (Weak, asserted)</t>
  </si>
  <si>
    <t>A.8.24, A.8.20 (Weak, asserted)</t>
  </si>
  <si>
    <t>PQC-capable transport and key-exchange implementations; illustrative: TLS 1.3 hybrid key-exchange groups, OpenSSH PQC key exchange, Open Quantum Safe integrations. Category, not a product choice. Illustrative, not endorsements.</t>
  </si>
  <si>
    <t>QCM-07</t>
  </si>
  <si>
    <t>Key Management Adaptation for PQC</t>
  </si>
  <si>
    <t>Adapts key management to handle larger keys, new algorithms, and hybrid schemes.</t>
  </si>
  <si>
    <t>The organization shall adapt key management to support larger keys, new algorithms, and hybrid schemes (see Encryption and Key Management, EKM; Credential and Secrets Management, CSM).</t>
  </si>
  <si>
    <t>Post-quantum keys and signatures are larger and behave differently, so key stores, HSMs, and rotation processes built for classical sizes can silently fail to generate, store, or rotate them, stranding the migration.</t>
  </si>
  <si>
    <t>Confirm key stores, HSMs, and rotation workflows support the new algorithms and key sizes, and extend key generation, storage, and rotation to cover hybrid material. See Encryption and Key Management (EKM); Credential and Secrets Management (CSM).</t>
  </si>
  <si>
    <t>Key management assumes classical algorithms and sizes only.</t>
  </si>
  <si>
    <t>PQC key handling is tried manually where the tooling happens to allow it.</t>
  </si>
  <si>
    <t>Some key stores support new algorithms while others do not.</t>
  </si>
  <si>
    <t>Key management for prioritized systems supports PQC and hybrid keys as standard.</t>
  </si>
  <si>
    <t>Key-management readiness is measured across stores and HSMs and closed as gaps appear.</t>
  </si>
  <si>
    <t>PR.DS, PR.AA-01 (Partial, asserted)</t>
  </si>
  <si>
    <t>Key management systems and HSMs with PQC support; illustrative: PKCS#11 interfaces, open key-management projects, HSMs advertising ML-KEM/ML-DSA support. Category, not a product choice. Illustrative, not endorsements.</t>
  </si>
  <si>
    <t>QCM-08</t>
  </si>
  <si>
    <t>PQC Testing in Non-Production</t>
  </si>
  <si>
    <t>Tests post-quantum and hybrid deployments in non-production environments before rollout.</t>
  </si>
  <si>
    <t>The organization shall test post-quantum and hybrid deployments in non-production environments before rollout.</t>
  </si>
  <si>
    <t>Cutting over to unfamiliar algorithms directly in production exposes breakage in handshakes, certificate validation, and performance to live users, when the same faults would have surfaced harmlessly in a staging environment.</t>
  </si>
  <si>
    <t>Stand up representative non-production environments, exercise the PQC and hybrid configurations end to end, and require passing tests as a gate before production rollout.</t>
  </si>
  <si>
    <t>PQC changes go straight to production untested.</t>
  </si>
  <si>
    <t>Testing is done informally on a developer machine.</t>
  </si>
  <si>
    <t>Some changes are tested in non-production while others skip it.</t>
  </si>
  <si>
    <t>Non-production testing is a required gate for prioritized PQC deployments.</t>
  </si>
  <si>
    <t>Test coverage and defect escape rates are tracked and the test environments are kept representative.</t>
  </si>
  <si>
    <t>ID.IM-02, PR.PS (Partial, asserted)</t>
  </si>
  <si>
    <t>SA-11, CM-4, CM-3 (Partial, asserted)</t>
  </si>
  <si>
    <t>Non-production test environments and crypto test harnesses; illustrative: staging environments, interoperability test suites, PQC-enabled test builds. Category, not a product choice. Illustrative, not endorsements.</t>
  </si>
  <si>
    <t>QCM-09</t>
  </si>
  <si>
    <t>Performance and Compatibility Validation</t>
  </si>
  <si>
    <t>Validates the performance, latency, and interoperability impacts of post-quantum cryptography before production use.</t>
  </si>
  <si>
    <t>The organization shall validate the performance, latency, and interoperability impacts of post-quantum cryptography before production use.</t>
  </si>
  <si>
    <t>Post-quantum algorithms carry larger payloads and heavier computation, so deploying without validation can blow past latency budgets, fragment packets, or fail to interoperate with peers, degrading service in ways discovered only under load.</t>
  </si>
  <si>
    <t>Benchmark handshake and throughput impact, test interoperability against real peers and middleboxes, and confirm results meet service targets before promoting to production.</t>
  </si>
  <si>
    <t>No performance or interoperability validation is done.</t>
  </si>
  <si>
    <t>Impact is guessed at or checked anecdotally.</t>
  </si>
  <si>
    <t>Some deployments are benchmarked while others are not.</t>
  </si>
  <si>
    <t>Performance and interoperability validation is required for prioritized PQC changes.</t>
  </si>
  <si>
    <t>Results are baselined, compared over time, and used to tune algorithm and parameter choices.</t>
  </si>
  <si>
    <t>ID.IM-02 (Partial, asserted)</t>
  </si>
  <si>
    <t>SA-11, CM-4 (Partial, asserted)</t>
  </si>
  <si>
    <t>Cryptographic benchmarking and interoperability testing; illustrative: PQC benchmarking suites, load and latency testing tools, interoperability test harnesses. Category, not a product choice. Illustrative, not endorsements.</t>
  </si>
  <si>
    <t>QCM-10</t>
  </si>
  <si>
    <t>Phased Rollout and Rollback</t>
  </si>
  <si>
    <t>Rolls out migration in phases with tested rollback and contingency.</t>
  </si>
  <si>
    <t>The organization shall roll out migration in phases with tested rollback and contingency.</t>
  </si>
  <si>
    <t>A single big-bang cryptographic cutover with no rollback turns any defect into a broad outage or a loss of protection, with no way back short of an emergency scramble.</t>
  </si>
  <si>
    <t>Sequence the rollout in bounded phases, verify each phase before proceeding, and keep a tested rollback and contingency path for every phase.</t>
  </si>
  <si>
    <t>Migration is attempted all at once with no rollback.</t>
  </si>
  <si>
    <t>Phasing happens by accident of scheduling, not by design.</t>
  </si>
  <si>
    <t>Some rollouts are phased while rollback is untested.</t>
  </si>
  <si>
    <t>Phased rollout with tested rollback is standard for prioritized migrations.</t>
  </si>
  <si>
    <t>Phase outcomes and rollback drills are reviewed and the rollout method is refined.</t>
  </si>
  <si>
    <t>ID.IM-02, RC.RP (Partial, asserted)</t>
  </si>
  <si>
    <t>CM-3, CP-10, SA-11 (Partial, asserted)</t>
  </si>
  <si>
    <t>Phased release and rollback tooling; illustrative: staged deployment and feature-flag mechanisms, configuration rollback, canary release patterns. Category, not a product choice. Illustrative, not endorsements.</t>
  </si>
  <si>
    <t>QCM-11</t>
  </si>
  <si>
    <t>Firmware and Code-Signing Migration</t>
  </si>
  <si>
    <t>Migrates code and firmware signing to quantum-resistant signatures, using stateful hash-based signatures where appropriate.</t>
  </si>
  <si>
    <t>The organization shall migrate code and firmware signing to quantum-resistant signatures, using stateful hash-based signatures where appropriate (see Secure Software Development Lifecycle, SSD; Software Bill of Materials, SBM).</t>
  </si>
  <si>
    <t>Firmware and software signed with classical algorithms can be forged once those algorithms fall, letting an attacker sign malicious updates that devices trust for the whole of a long product lifecycle.</t>
  </si>
  <si>
    <t>Adopt quantum-resistant signature schemes for code and firmware, apply stateful hash-based signatures with disciplined state management where suited to long-lived firmware, and update verifiers to trust them. See Secure Software Development Lifecycle (SSD); Software Bill of Materials (SBM).</t>
  </si>
  <si>
    <t>All code and firmware signing uses classical algorithms only.</t>
  </si>
  <si>
    <t>A quantum-resistant signature is piloted on one artifact.</t>
  </si>
  <si>
    <t>Some signing pipelines are migrated while verifiers lag.</t>
  </si>
  <si>
    <t>Quantum-resistant signing is standard for prioritized code and firmware, with verifier support.</t>
  </si>
  <si>
    <t>Signing coverage and state management for hash-based schemes are monitored and corrected.</t>
  </si>
  <si>
    <t>PR.DS, PR.PS-02 (Partial, asserted)</t>
  </si>
  <si>
    <t>SI-7, CM-14, SA-10 (Partial, asserted)</t>
  </si>
  <si>
    <t>A.8.28, A.8.19 (Partial, asserted)</t>
  </si>
  <si>
    <t>Code and firmware signing with hash-based and PQC signatures; illustrative: stateful hash-based signatures (LMS, XMSS per NIST SP 800-208), SLH-DSA, secure signing pipelines. Category, not a product choice. Illustrative, not endorsements.</t>
  </si>
  <si>
    <t>QCM-12</t>
  </si>
  <si>
    <t>Constrained and Embedded Device Migration</t>
  </si>
  <si>
    <t>Plans migration for constrained, embedded, and long-lifecycle devices, recognizing their limitations.</t>
  </si>
  <si>
    <t>The organization shall plan migration for constrained, embedded, and long-lifecycle devices, recognizing their limitations (see IoT and OT Security, IOT).</t>
  </si>
  <si>
    <t>Small memory, limited compute, and decade-long field lifetimes mean many embedded devices cannot simply be updated to post-quantum algorithms, so without a deliberate plan they become permanent quantum-vulnerable holdouts.</t>
  </si>
  <si>
    <t>Identify constrained and long-lived devices, assess whether they can take PQC in place or need compensating controls or replacement, and schedule migration to their lifecycle. See IoT and OT Security (IOT).</t>
  </si>
  <si>
    <t>Constrained and embedded devices are ignored in migration planning.</t>
  </si>
  <si>
    <t>Individual device limits are noted ad hoc without a plan.</t>
  </si>
  <si>
    <t>Some device classes are assessed while others are unexamined.</t>
  </si>
  <si>
    <t>A documented plan addresses prioritized constrained and long-lifecycle devices.</t>
  </si>
  <si>
    <t>Device migration feasibility is tracked and the plan updates as capabilities and replacements arrive.</t>
  </si>
  <si>
    <t>ID.AM-08, PR.DS (Weak, asserted)</t>
  </si>
  <si>
    <t>SC-13, SA-8 (Weak, asserted)</t>
  </si>
  <si>
    <t>Embedded and constrained-device crypto planning; illustrative: lightweight PQC profiles, device lifecycle inventories, firmware update mechanisms. Category, not a product choice. Illustrative, not endorsements.</t>
  </si>
  <si>
    <t>QCM-13</t>
  </si>
  <si>
    <t>Cloud and SaaS Migration Coordination</t>
  </si>
  <si>
    <t>Coordinates post-quantum migration with cloud and SaaS providers.</t>
  </si>
  <si>
    <t>The organization shall coordinate post-quantum migration with cloud and SaaS providers (see Cloud Security Posture Management, CSP).</t>
  </si>
  <si>
    <t>Much of an organization's cryptography lives in services it does not control, so without coordinating with providers there is no visibility into whether hosted data and connections are being migrated, or when.</t>
  </si>
  <si>
    <t>Engage cloud and SaaS providers on their PQC roadmaps, enable provider PQC options as they ship, and track provider readiness for prioritized services. See Cloud Security Posture Management (CSP).</t>
  </si>
  <si>
    <t>Provider cryptography is assumed handled with no engagement.</t>
  </si>
  <si>
    <t>A provider is asked about PQC only when a question happens to arise.</t>
  </si>
  <si>
    <t>Some providers are engaged while others are not tracked.</t>
  </si>
  <si>
    <t>Provider PQC readiness is tracked and options enabled for prioritized services.</t>
  </si>
  <si>
    <t>Provider migration status is monitored on a cadence and factored into service risk decisions.</t>
  </si>
  <si>
    <t>GV.SC-07, ID.AM-08 (Partial, asserted)</t>
  </si>
  <si>
    <t>Provider assurance and cloud posture practices; illustrative: provider security questionnaires, cloud configuration for PQC options, third-party risk tracking. Category, not a product choice. Illustrative, not endorsements.</t>
  </si>
  <si>
    <t>QCM-14</t>
  </si>
  <si>
    <t>Data-in-Transit Re-Protection</t>
  </si>
  <si>
    <t>Re-protects sensitive data in transit with quantum-resistant mechanisms according to priority.</t>
  </si>
  <si>
    <t>The organization shall re-protect sensitive data in transit with quantum-resistant mechanisms according to priority.</t>
  </si>
  <si>
    <t>Sensitive data whose confidentiality must outlast the arrival of quantum computing is exposed to harvest-now-decrypt-later if its transit protection is left classical, and doing every flow at once is infeasible, so unprioritized effort protects the wrong traffic first.</t>
  </si>
  <si>
    <t>Rank data flows by sensitivity and required confidentiality lifetime, and re-protect the highest-priority flows with quantum-resistant transit mechanisms first.</t>
  </si>
  <si>
    <t>No data flows are re-protected with quantum-resistant transit.</t>
  </si>
  <si>
    <t>A flow is upgraded opportunistically without prioritization.</t>
  </si>
  <si>
    <t>Some sensitive flows are re-protected without a priority scheme.</t>
  </si>
  <si>
    <t>Prioritized data flows are re-protected in transit by sensitivity and lifetime.</t>
  </si>
  <si>
    <t>Coverage against the priority list is measured and reprioritized as risk changes.</t>
  </si>
  <si>
    <t>SC-8, SC-13 (Weak, asserted)</t>
  </si>
  <si>
    <t>Quantum-resistant transit protection; illustrative: PQC and hybrid TLS/VPN configurations, data-flow classification, transport encryption gateways. Category, not a product choice. Illustrative, not endorsements.</t>
  </si>
  <si>
    <t>QCM-15</t>
  </si>
  <si>
    <t>Data-at-Rest Re-Encryption</t>
  </si>
  <si>
    <t>Re-encrypts long-lived sensitive data at rest with quantum-resistant protection where warranted.</t>
  </si>
  <si>
    <t>The organization shall re-encrypt long-lived sensitive data at rest with quantum-resistant protection where warranted (see Encryption and Key Management, EKM).</t>
  </si>
  <si>
    <t>Archived and long-retained data encrypted with classical algorithms will be readable once quantum attacks land, so data that must stay confidential for decades is at risk unless it is re-encrypted before then.</t>
  </si>
  <si>
    <t>Identify long-lived sensitive data at rest, decide where quantum-resistant re-encryption is warranted by retention and sensitivity, and re-encrypt those stores. See Encryption and Key Management (EKM).</t>
  </si>
  <si>
    <t>Long-lived data at rest is not considered for re-encryption.</t>
  </si>
  <si>
    <t>A store is re-encrypted opportunistically without a warrant test.</t>
  </si>
  <si>
    <t>Some data stores are re-encrypted without consistent criteria.</t>
  </si>
  <si>
    <t>Warranted long-lived stores are re-encrypted with quantum-resistant protection as standard.</t>
  </si>
  <si>
    <t>Re-encryption coverage is tracked against retention and sensitivity and revisited over time.</t>
  </si>
  <si>
    <t>PR.DS-01 (Partial, asserted)</t>
  </si>
  <si>
    <t>SC-28, SC-13 (Partial, asserted)</t>
  </si>
  <si>
    <t>Data-at-rest re-encryption with PQC; illustrative: storage and database encryption with PQC-capable KMS, envelope encryption, bulk re-encryption jobs. Category, not a product choice. Illustrative, not endorsements.</t>
  </si>
  <si>
    <t>QCM-16</t>
  </si>
  <si>
    <t>Interoperability Management During Transition</t>
  </si>
  <si>
    <t>Manages interoperability with parties that have not yet migrated during the transition period.</t>
  </si>
  <si>
    <t>The organization shall manage interoperability with parties that have not yet migrated during the transition period.</t>
  </si>
  <si>
    <t>Migration is not synchronized across partners, so forcing post-quantum-only too early breaks connections with parties still on classical crypto, while permitting classical indefinitely undermines the migration; both failure modes need managing.</t>
  </si>
  <si>
    <t>Support negotiated or hybrid modes that interoperate with unmigrated peers, track which partners remain on classical crypto, and set conditions for retiring classical fallback.</t>
  </si>
  <si>
    <t>Interoperability with unmigrated parties is unmanaged and breaks are handled reactively.</t>
  </si>
  <si>
    <t>Compatibility issues are patched case by case as they surface.</t>
  </si>
  <si>
    <t>Some interfaces support fallback while partner status is not tracked.</t>
  </si>
  <si>
    <t>Interoperability modes and partner migration status are managed for prioritized interfaces.</t>
  </si>
  <si>
    <t>Partner readiness is monitored and classical fallback is retired on defined conditions.</t>
  </si>
  <si>
    <t>GV.SC-07, ID.AM-08 (Weak, asserted)</t>
  </si>
  <si>
    <t>CA-3, SC-13 (Weak, asserted)</t>
  </si>
  <si>
    <t>A.5.19 (Weak, asserted)</t>
  </si>
  <si>
    <t>Interoperability and negotiation management; illustrative: protocol version and cipher negotiation, hybrid fallback configurations, partner readiness tracking. Category, not a product choice. Illustrative, not endorsements.</t>
  </si>
  <si>
    <t>QCM-17</t>
  </si>
  <si>
    <t>Migration Dependency Sequencing</t>
  </si>
  <si>
    <t>Sequences migration to respect dependencies, such as migrating certificate authorities before endpoints.</t>
  </si>
  <si>
    <t>The organization shall sequence migration to respect dependencies, such as migrating certificate authorities before endpoints.</t>
  </si>
  <si>
    <t>Migrating components out of dependency order breaks trust chains and integrations, for example issuing post-quantum certificates that relying parties cannot yet validate, causing outages that a correct sequence would avoid.</t>
  </si>
  <si>
    <t>Map cryptographic dependencies across the estate and order the migration so foundational components such as CAs, key stores, and shared services move ahead of the systems that depend on them.</t>
  </si>
  <si>
    <t>Migration order ignores dependencies.</t>
  </si>
  <si>
    <t>Obvious ordering is followed by intuition without a dependency map.</t>
  </si>
  <si>
    <t>Some dependencies are sequenced while others are missed.</t>
  </si>
  <si>
    <t>Migration is sequenced from a documented dependency map for prioritized systems.</t>
  </si>
  <si>
    <t>Sequencing errors are captured and the dependency map is kept current.</t>
  </si>
  <si>
    <t>ID.AM-08, ID.IM-02 (Weak, asserted)</t>
  </si>
  <si>
    <t>CM-3, PL-2 (Weak, asserted)</t>
  </si>
  <si>
    <t>A.8.32 (Weak, asserted)</t>
  </si>
  <si>
    <t>Dependency mapping and migration sequencing; illustrative: cryptographic dependency graphs, service dependency mapping, roadmap sequencing tools. Category, not a product choice. Illustrative, not endorsements.</t>
  </si>
  <si>
    <t>QCM-18</t>
  </si>
  <si>
    <t>Migration Verification and Attestation</t>
  </si>
  <si>
    <t>Verifies that migrated systems actually use the approved algorithms and configurations.</t>
  </si>
  <si>
    <t>The organization shall verify that migrated systems use approved algorithms and configurations.</t>
  </si>
  <si>
    <t>A system marked migrated may still negotiate classical crypto, keep a weak fallback, or misconfigure parameters, so without verification the organization believes it is protected when it is not.</t>
  </si>
  <si>
    <t>Scan and attest migrated systems against the approved algorithm and configuration baseline, and treat drift or unexpected downgrades as findings to remediate.</t>
  </si>
  <si>
    <t>No verification that migrated systems use approved algorithms.</t>
  </si>
  <si>
    <t>Configurations are spot-checked by hand occasionally.</t>
  </si>
  <si>
    <t>Some systems are verified while others are trusted on assertion.</t>
  </si>
  <si>
    <t>Prioritized migrated systems are verified against an approved crypto baseline.</t>
  </si>
  <si>
    <t>Verification is automated, drift is measured, and results feed remediation.</t>
  </si>
  <si>
    <t>DE.CM, PR.PS-01 (Partial, asserted)</t>
  </si>
  <si>
    <t>CM-6, CM-7, CA-7 (Partial, asserted)</t>
  </si>
  <si>
    <t>Cryptographic configuration scanning and attestation; illustrative: TLS/SSH scanners, configuration baseline checks, cryptographic inventory tooling. Category, not a product choice. Illustrative, not endorsements.</t>
  </si>
  <si>
    <t>QCM-19</t>
  </si>
  <si>
    <t>Decommissioning of Quantum-Vulnerable Cryptography</t>
  </si>
  <si>
    <t>Removes or disables deprecated quantum-vulnerable algorithms once migration is complete.</t>
  </si>
  <si>
    <t>The organization shall remove or disable deprecated quantum-vulnerable algorithms once migration is complete.</t>
  </si>
  <si>
    <t>Leaving quantum-vulnerable algorithms enabled after migration keeps a live downgrade path, so an attacker can negotiate the old algorithm and the whole migration is undone by a fallback nobody turned off.</t>
  </si>
  <si>
    <t>Once prioritized systems are migrated and interoperability allows, disable or remove the deprecated algorithms, cipher suites, and certificates, and confirm they can no longer be negotiated.</t>
  </si>
  <si>
    <t>Deprecated quantum-vulnerable algorithms remain enabled everywhere.</t>
  </si>
  <si>
    <t>Old algorithms are removed from a system only when someone notices.</t>
  </si>
  <si>
    <t>Some systems disable deprecated crypto while others keep fallbacks.</t>
  </si>
  <si>
    <t>Deprecated algorithms are disabled on prioritized migrated systems and negotiation is confirmed blocked.</t>
  </si>
  <si>
    <t>Residual use of deprecated crypto is monitored and driven to zero over time.</t>
  </si>
  <si>
    <t>CM-7, SC-13 (Partial, asserted)</t>
  </si>
  <si>
    <t>Cipher and algorithm hardening; illustrative: cipher-suite policy configuration, deprecated-protocol disablement, scanning to confirm removal. Category, not a product choice. Illustrative, not endorsements.</t>
  </si>
  <si>
    <t>QCM-20</t>
  </si>
  <si>
    <t>Migration Progress Tracking</t>
  </si>
  <si>
    <t>Tracks migration progress against the prioritized backlog and roadmap.</t>
  </si>
  <si>
    <t>The organization shall track migration progress against the prioritized backlog and roadmap.</t>
  </si>
  <si>
    <t>Without progress tracking against a backlog, a multi-year migration loses momentum invisibly, priorities slip, and leadership cannot tell what remains quantum-vulnerable or whether the program is on schedule.</t>
  </si>
  <si>
    <t>Maintain a prioritized migration backlog and roadmap, record status per item, and report progress and remaining exposure to owners and leadership on a cadence.</t>
  </si>
  <si>
    <t>Migration progress is not tracked.</t>
  </si>
  <si>
    <t>Status is recalled from memory or scattered notes.</t>
  </si>
  <si>
    <t>Some items are tracked while the overall roadmap is not maintained.</t>
  </si>
  <si>
    <t>Progress is tracked against a prioritized backlog and roadmap for the program.</t>
  </si>
  <si>
    <t>Progress metrics and remaining exposure are reported on a cadence and used to re-plan.</t>
  </si>
  <si>
    <t>ID.IM-02, GV.OC (Weak, asserted)</t>
  </si>
  <si>
    <t>PM-4, CA-5 (Weak, asserted)</t>
  </si>
  <si>
    <t>Cl.9.1, A.5.35 (Weak, asserted)</t>
  </si>
  <si>
    <t>Migration progress tracking and reporting; illustrative: backlog and roadmap tools, program dashboards, cryptographic inventory status reporting. Category, not a product choice. Illustrative, not endorsements.</t>
  </si>
  <si>
    <t>QCM-21</t>
  </si>
  <si>
    <t>Crypto-Agility Regression Prevention</t>
  </si>
  <si>
    <t>Prevents regression to non-agile or deprecated cryptography in new systems through standards and review gates.</t>
  </si>
  <si>
    <t>The organization shall prevent regression to non-agile or deprecated cryptography in new systems through standards and review gates (see Secure Software Development Lifecycle, SSD; Configuration and Change Management, CCM).</t>
  </si>
  <si>
    <t>Even during migration, new systems keep shipping with hardcoded or quantum-vulnerable crypto unless something stops them, so the backlog grows faster than it clears and the estate never converges.</t>
  </si>
  <si>
    <t>Set cryptographic standards for new and changed systems, enforce them through design, code, and change review gates, and reject builds that use non-agile or deprecated cryptography. See Secure Software Development Lifecycle (SSD); Configuration and Change Management (CCM).</t>
  </si>
  <si>
    <t>New systems adopt any cryptography with no standard or gate.</t>
  </si>
  <si>
    <t>Reviewers flag bad crypto choices only when they happen to notice.</t>
  </si>
  <si>
    <t>Some pipelines enforce crypto standards while others do not.</t>
  </si>
  <si>
    <t>Crypto-agility standards are enforced through review gates for new and changed systems.</t>
  </si>
  <si>
    <t>Gate effectiveness and regression rates are measured and the standards are tightened over time.</t>
  </si>
  <si>
    <t>PR.PS, GV.SC (Partial, asserted)</t>
  </si>
  <si>
    <t>SA-8, SA-15, SA-4, CM-3 (Partial, asserted)</t>
  </si>
  <si>
    <t>Secure-development gates for cryptography; illustrative: crypto policy-as-code checks in CI, architecture and code review gates, change-management approvals. Category, not a product choice. Illustrative, not endorsements.</t>
  </si>
  <si>
    <t>QCM-22</t>
  </si>
  <si>
    <t>Contingency for Standards Change</t>
  </si>
  <si>
    <t>Retains the ability to adopt updated or additional post-quantum algorithms as standards evolve.</t>
  </si>
  <si>
    <t>The organization shall retain the ability to adopt updated or additional post-quantum algorithms as standards evolve.</t>
  </si>
  <si>
    <t>Post-quantum standards are still maturing and an algorithm selected today may be revised, supplemented, or weakened, so a system locked to one fixed choice faces another forced migration the moment the standard moves.</t>
  </si>
  <si>
    <t>Keep the architecture and processes agile enough to add or swap approved algorithms, track standards and guidance from bodies such as NIST, and plan for future algorithm updates as a recurring activity.</t>
  </si>
  <si>
    <t>Systems are locked to fixed algorithms with no path to update.</t>
  </si>
  <si>
    <t>The ability to change algorithms depends on individual system quirks.</t>
  </si>
  <si>
    <t>Some systems can adopt new algorithms while others cannot.</t>
  </si>
  <si>
    <t>Prioritized systems retain a supported path to adopt updated or additional PQC algorithms.</t>
  </si>
  <si>
    <t>Standards developments are monitored and the estate's readiness to adopt changes is measured and maintained.</t>
  </si>
  <si>
    <t>GV.OC, ID.IM-02 (Weak, asserted)</t>
  </si>
  <si>
    <t>Standards monitoring and algorithm-agility practice; illustrative: tracking of NIST PQC standards, configurable algorithm registries, agility conformance testing. Category, not a product choice. Illustrative, not endorsements.</t>
  </si>
  <si>
    <t>PQC Standards Adoption and Assurance (QSA)</t>
  </si>
  <si>
    <t>QSA-01</t>
  </si>
  <si>
    <t>Adoption of Standardized PQC Algorithms</t>
  </si>
  <si>
    <t>Adopts NIST-standardized post-quantum algorithms, ML-KEM (FIPS 203), ML-DSA (FIPS 204), and SLH-DSA (FIPS 205), for their appropriate use cases.</t>
  </si>
  <si>
    <t>The organization shall adopt NIST-standardized post-quantum algorithms, including ML-KEM under FIPS 203, ML-DSA under FIPS 204, and SLH-DSA under FIPS 205, for the appropriate use cases.</t>
  </si>
  <si>
    <t>Without standardized PQC, the organization either stays on quantum-vulnerable algorithms or gambles on non-standard schemes that fail interoperability, validation, and future support, leaving data exposed to harvest-now-decrypt-later attacks.</t>
  </si>
  <si>
    <t>Map each cryptographic use case to the corresponding NIST standard, adopt ML-KEM for key establishment and ML-DSA or SLH-DSA for signatures, and track adoption against a migration plan. See Encryption and Key Management (EKM).</t>
  </si>
  <si>
    <t>No post-quantum algorithms adopted; all cryptography is quantum-vulnerable.</t>
  </si>
  <si>
    <t>A team pilots a PQC algorithm in one place without a standards basis.</t>
  </si>
  <si>
    <t>Standardized PQC is adopted in some systems without consistent selection criteria.</t>
  </si>
  <si>
    <t>NIST-standardized PQC is the defined default for new and migrating use cases, mapped to FIPS 203/204/205.</t>
  </si>
  <si>
    <t>PQC adoption coverage is measured against the crypto inventory and driven to completion on a schedule.</t>
  </si>
  <si>
    <t>SC-13, SC-12 (Partial, asserted)</t>
  </si>
  <si>
    <t>Cryptographic libraries implementing NIST PQC standards; illustrative: OpenSSL, liboqs / Open Quantum Safe, BoringSSL. Category, not a product choice. Illustrative, not endorsements.</t>
  </si>
  <si>
    <t>QSA-02</t>
  </si>
  <si>
    <t>Approved PQC Algorithm Baseline</t>
  </si>
  <si>
    <t>Defines an approved post-quantum algorithm and parameter baseline and prohibits non-standard or experimental algorithms in production.</t>
  </si>
  <si>
    <t>The organization shall define an approved post-quantum algorithm and parameter baseline and prohibit non-standard or experimental algorithms in production (see Encryption and Key Management, EKM).</t>
  </si>
  <si>
    <t>Without an approved baseline, teams deploy inconsistent or experimental algorithms that resist validation, complicate interoperability, and leave no clear line between sanctioned and unsanctioned cryptography.</t>
  </si>
  <si>
    <t>Publish an approved algorithm and parameter baseline referencing FIPS 203/204/205, enumerate prohibited experimental schemes, and enforce the baseline in cryptographic policy and code review. See Encryption and Key Management (EKM).</t>
  </si>
  <si>
    <t>No defined PQC baseline; algorithm choice is left to individual teams.</t>
  </si>
  <si>
    <t>An informal preference for certain algorithms exists but is unwritten.</t>
  </si>
  <si>
    <t>A baseline is documented but not consistently enforced across systems.</t>
  </si>
  <si>
    <t>An approved PQC baseline with parameters is defined, published, and prohibits experimental algorithms in production.</t>
  </si>
  <si>
    <t>Baseline conformance is measured, exceptions are tracked, and the baseline is revised as standards evolve.</t>
  </si>
  <si>
    <t>SC-13, CM-6 (Partial, asserted)</t>
  </si>
  <si>
    <t>Cryptographic policy and configuration baselines; illustrative: FIPS-mode library configuration, crypto-policy managers (e.g., system-wide crypto policies), documented algorithm standards. Category, not a product choice. Illustrative, not endorsements.</t>
  </si>
  <si>
    <t>QSA-03</t>
  </si>
  <si>
    <t>Validated Implementation Requirement</t>
  </si>
  <si>
    <t>Requires validated cryptographic implementations, such as FIPS 140-3 and CMVP-validated modules, for post-quantum cryptography.</t>
  </si>
  <si>
    <t>The organization shall require validated cryptographic implementations, such as FIPS 140-3 and CMVP-validated modules, for post-quantum cryptography (see Encryption and Key Management, EKM).</t>
  </si>
  <si>
    <t>Unvalidated implementations may contain subtle flaws, side channels, or non-conforming behavior that defeat the algorithm's security despite correct algorithm selection.</t>
  </si>
  <si>
    <t>Require FIPS 140-3 / CMVP-validated modules for PQC where available, track module validation status, and prohibit unvalidated implementations for protected data. See Encryption and Key Management (EKM).</t>
  </si>
  <si>
    <t>Cryptographic implementations are used without regard to validation status.</t>
  </si>
  <si>
    <t>Validation is considered occasionally when convenient.</t>
  </si>
  <si>
    <t>Validated modules are used in some systems but not required.</t>
  </si>
  <si>
    <t>Validated cryptographic modules are a defined requirement for PQC handling protected data.</t>
  </si>
  <si>
    <t>Module validation status is inventoried, monitored for expiry, and refreshed on a cadence.</t>
  </si>
  <si>
    <t>PR.DS-01, GV.SC-06 (Weak, asserted)</t>
  </si>
  <si>
    <t>SC-13, SA-4 (Partial, asserted)</t>
  </si>
  <si>
    <t>Validated cryptographic modules and validation registries; illustrative: NIST CMVP validation list, FIPS 140-3 validated modules, module version tracking. Category, not a product choice. Illustrative, not endorsements.</t>
  </si>
  <si>
    <t>QSA-04</t>
  </si>
  <si>
    <t>Use-Case-Appropriate Algorithm Selection</t>
  </si>
  <si>
    <t>Selects post-quantum algorithms appropriate to the use case across key establishment, general-purpose signatures, and stateful hash-based signatures for firmware.</t>
  </si>
  <si>
    <t>The organization shall select post-quantum algorithms appropriate to the use case, including key establishment, general-purpose signatures, and stateful hash-based signatures for firmware. Note that SLH-DSA (FIPS 205) remains an approved standard for private-sector use, while NSA CNSA 2.0 excludes SLH-DSA from National Security Systems.</t>
  </si>
  <si>
    <t>A one-size-fits-all algorithm choice produces poor fits, such as large stateful-signature overhead where a general-purpose signature suits, or missing the firmware-signing case entirely, and can conflict with sector rules like CNSA 2.0 excluding SLH-DSA from National Security Systems.</t>
  </si>
  <si>
    <t>Match each use case to the right algorithm class (ML-KEM for key establishment, ML-DSA for general signatures, hash-based schemes for firmware), and account for sector constraints such as CNSA 2.0 for National Security Systems.</t>
  </si>
  <si>
    <t>Algorithm choice ignores use-case fit; one scheme is applied everywhere or not at all.</t>
  </si>
  <si>
    <t>Use-case fit is considered informally for individual projects.</t>
  </si>
  <si>
    <t>Use-case selection guidance exists but is applied unevenly.</t>
  </si>
  <si>
    <t>Documented selection criteria map each use case to an appropriate algorithm class, including sector constraints.</t>
  </si>
  <si>
    <t>Selection decisions are reviewed against evolving guidance and outcomes and refined.</t>
  </si>
  <si>
    <t>Algorithm-selection guidance and cryptographic use-case mapping; illustrative: NIST SP 800-208 for stateful hash-based signatures, CNSA 2.0 guidance, documented selection matrices. Category, not a product choice. Illustrative, not endorsements.</t>
  </si>
  <si>
    <t>QSA-05</t>
  </si>
  <si>
    <t>Hybrid Scheme Conformance</t>
  </si>
  <si>
    <t>Ensures that hybrid post-quantum schemes conform to recognized specifications and guidance.</t>
  </si>
  <si>
    <t>The organization shall ensure that hybrid schemes conform to recognized specifications and guidance.</t>
  </si>
  <si>
    <t>Ad hoc hybrid constructions that combine classical and PQC key exchange incorrectly can weaken rather than strengthen security, break interoperability, or create a false sense of protection.</t>
  </si>
  <si>
    <t>Adopt hybrid key-establishment and signature constructions that follow recognized specifications and IETF/NIST guidance, and verify combiner and negotiation behavior against those specs.</t>
  </si>
  <si>
    <t>Hybrid schemes are used without reference to any specification, or not used where needed.</t>
  </si>
  <si>
    <t>Hybrid constructions are assembled ad hoc by individual teams.</t>
  </si>
  <si>
    <t>Hybrid schemes follow published guidance in some deployments but not uniformly.</t>
  </si>
  <si>
    <t>Hybrid schemes conform to recognized specifications by defined requirement.</t>
  </si>
  <si>
    <t>Hybrid conformance is verified in testing and re-checked as specifications are finalized.</t>
  </si>
  <si>
    <t>SC-13, SC-8 (Weak, asserted)</t>
  </si>
  <si>
    <t>Hybrid key-establishment implementations and specifications; illustrative: IETF hybrid key-exchange drafts, liboqs / Open Quantum Safe hybrid modes, TLS hybrid groups. Category, not a product choice. Illustrative, not endorsements.</t>
  </si>
  <si>
    <t>QSA-06</t>
  </si>
  <si>
    <t>Standards Currency Monitoring</t>
  </si>
  <si>
    <t>Monitors the finalization of forthcoming standards, such as FIPS 206 (FN-DSA) and additional algorithms such as HQC, and plans their adoption.</t>
  </si>
  <si>
    <t>The organization shall monitor the finalization of forthcoming standards, such as FIPS 206 (FN-DSA), and additional algorithms, such as HQC, and plan their adoption.</t>
  </si>
  <si>
    <t>Without tracking the evolving standards pipeline, the organization is caught unprepared when new algorithms are finalized or when a chosen algorithm is superseded, delaying necessary adoption.</t>
  </si>
  <si>
    <t>Assign ownership for tracking NIST PQC standardization, monitor drafts such as FIPS 206 and candidates such as HQC, and maintain a forward adoption plan tied to finalization dates.</t>
  </si>
  <si>
    <t>No one tracks forthcoming PQC standards.</t>
  </si>
  <si>
    <t>Standards news is noticed incidentally by individuals.</t>
  </si>
  <si>
    <t>Standards developments are tracked informally without an adoption plan.</t>
  </si>
  <si>
    <t>Standards monitoring is assigned and feeds a documented forward adoption plan.</t>
  </si>
  <si>
    <t>Monitoring cadence and adoption readiness are reviewed and the plan is updated as standards finalize.</t>
  </si>
  <si>
    <t>PM-15, RA-3 (Weak, asserted)</t>
  </si>
  <si>
    <t>A.5.7, Cl.6.1 (Weak, asserted)</t>
  </si>
  <si>
    <t>Standards and cryptographic-agility monitoring processes; illustrative: NIST PQC project publications, IETF working-group tracking, standards watch subscriptions. Category, not a product choice. Illustrative, not endorsements.</t>
  </si>
  <si>
    <t>QSA-07</t>
  </si>
  <si>
    <t>Vendor PQC Conformance Attestation</t>
  </si>
  <si>
    <t>Requires vendors to attest to post-quantum cryptography support and conformance to standards.</t>
  </si>
  <si>
    <t>The organization shall require vendors to attest to post-quantum cryptography support and conformance to standards (see Third-Party Risk Management, TPR).</t>
  </si>
  <si>
    <t>Without vendor attestation, the organization cannot tell which acquired products actually implement standardized PQC, leaving hidden quantum-vulnerable dependencies in the supply chain.</t>
  </si>
  <si>
    <t>Add PQC support and standards-conformance attestation to vendor questionnaires and contracts, and require evidence for products handling protected data. See Third-Party Risk Management (TPR).</t>
  </si>
  <si>
    <t>Vendors are not asked about PQC support.</t>
  </si>
  <si>
    <t>PQC is raised with a vendor only when someone thinks to ask.</t>
  </si>
  <si>
    <t>Some vendors provide PQC statements without a consistent requirement.</t>
  </si>
  <si>
    <t>Vendor PQC conformance attestation is a defined procurement requirement.</t>
  </si>
  <si>
    <t>Vendor attestations are tracked, validated against evidence, and refreshed on a cadence.</t>
  </si>
  <si>
    <t>GV.SC-06, GV.SC-07 (Partial, asserted)</t>
  </si>
  <si>
    <t>SA-4, SR-3 (Partial, asserted)</t>
  </si>
  <si>
    <t>A.5.19, A.5.20, A.5.23 (Partial, asserted)</t>
  </si>
  <si>
    <t>Vendor security attestation and third-party risk workflows; illustrative: standardized security questionnaires, contractual conformance clauses, supplier assurance registers. Category, not a product choice. Illustrative, not endorsements.</t>
  </si>
  <si>
    <t>QSA-08</t>
  </si>
  <si>
    <t>Entropy and Random Number Assurance</t>
  </si>
  <si>
    <t>Ensures that approved, high-quality entropy and random number generation underpin post-quantum key generation.</t>
  </si>
  <si>
    <t>The organization shall ensure that approved, high-quality entropy and random number generation underpin post-quantum key generation (see Encryption and Key Management, EKM).</t>
  </si>
  <si>
    <t>Weak or predictable entropy undermines even standardized PQC, producing guessable keys regardless of algorithm strength and silently defeating the entire migration.</t>
  </si>
  <si>
    <t>Use approved DRBGs seeded by validated entropy sources, verify entropy in each key-generation environment, and follow SP 800-90 series guidance. See Encryption and Key Management (EKM).</t>
  </si>
  <si>
    <t>Entropy sources for key generation are unknown or unverified.</t>
  </si>
  <si>
    <t>Entropy is assumed adequate without checking.</t>
  </si>
  <si>
    <t>Approved RNGs are used in some environments but not verified everywhere.</t>
  </si>
  <si>
    <t>Approved entropy and DRBGs underpin PQC key generation by defined requirement.</t>
  </si>
  <si>
    <t>Entropy quality and RNG health are monitored and validated on a cadence.</t>
  </si>
  <si>
    <t>Validated entropy sources and deterministic random bit generators; illustrative: NIST SP 800-90 series DRBGs, hardware RNG / TRNG, entropy health tests. Category, not a product choice. Illustrative, not endorsements.</t>
  </si>
  <si>
    <t>QSA-09</t>
  </si>
  <si>
    <t>Parameter and Key-Size Configuration</t>
  </si>
  <si>
    <t>Configures approved parameter sets and key sizes for adopted post-quantum algorithms.</t>
  </si>
  <si>
    <t>The organization shall configure approved parameter sets and key sizes for adopted post-quantum algorithms.</t>
  </si>
  <si>
    <t>Deploying an approved algorithm with a wrong or downgraded parameter set produces cryptography that appears compliant but delivers less security than intended, or fails interoperability.</t>
  </si>
  <si>
    <t>Set approved parameter sets and key sizes (such as ML-KEM-768 or ML-DSA-65 as policy dictates) in configuration, and enforce them through baseline configuration and review.</t>
  </si>
  <si>
    <t>Parameter sets and key sizes are unspecified or left to defaults with no review.</t>
  </si>
  <si>
    <t>Parameters are chosen per deployment without a standard.</t>
  </si>
  <si>
    <t>Approved parameters are configured in some systems but not enforced.</t>
  </si>
  <si>
    <t>Approved parameter sets and key sizes are defined and enforced through configuration baselines.</t>
  </si>
  <si>
    <t>Parameter configuration is audited against the baseline and adjusted as guidance changes.</t>
  </si>
  <si>
    <t>SC-12, CM-6 (Partial, asserted)</t>
  </si>
  <si>
    <t>Cryptographic configuration and hardening baselines; illustrative: FIPS-mode parameter configuration, cipher-suite / group policy settings, configuration-as-code checks. Category, not a product choice. Illustrative, not endorsements.</t>
  </si>
  <si>
    <t>QSA-10</t>
  </si>
  <si>
    <t>Interoperability Conformance Testing</t>
  </si>
  <si>
    <t>Tests post-quantum implementations for standards conformance and interoperability.</t>
  </si>
  <si>
    <t>The organization shall test post-quantum implementations for standards conformance and interoperability.</t>
  </si>
  <si>
    <t>A PQC implementation that passes internally but fails to interoperate with partners or standard test vectors breaks connectivity or silently falls back to weaker cryptography.</t>
  </si>
  <si>
    <t>Validate implementations against published test vectors and known-answer tests, and run interoperability testing with counterpart implementations before production.</t>
  </si>
  <si>
    <t>No conformance or interoperability testing of PQC implementations.</t>
  </si>
  <si>
    <t>Testing is done ad hoc when a problem surfaces.</t>
  </si>
  <si>
    <t>Some implementations are tested against vectors without consistent coverage.</t>
  </si>
  <si>
    <t>Conformance and interoperability testing against published vectors is a defined gate.</t>
  </si>
  <si>
    <t>Test coverage and results are tracked, and testing is repeated as implementations and standards change.</t>
  </si>
  <si>
    <t>PR.PS-01, ID.IM-01 (Weak, asserted)</t>
  </si>
  <si>
    <t>A.8.29, A.8.24 (Partial, asserted)</t>
  </si>
  <si>
    <t>Cryptographic conformance and interoperability test tooling; illustrative: NIST ACVP test vectors, known-answer tests, cross-implementation interop suites (e.g., Open Quantum Safe). Category, not a product choice. Illustrative, not endorsements.</t>
  </si>
  <si>
    <t>QSA-11</t>
  </si>
  <si>
    <t>Deprecation of Non-Approved Algorithms</t>
  </si>
  <si>
    <t>Deprecates and prohibits quantum-vulnerable algorithms according to policy timelines.</t>
  </si>
  <si>
    <t>The organization shall deprecate and prohibit quantum-vulnerable algorithms according to policy timelines (see Encryption and Key Management, EKM).</t>
  </si>
  <si>
    <t>Leaving RSA, ECC, and other quantum-vulnerable algorithms in place past their deprecation dates keeps data exposed to harvest-now-decrypt-later attacks and undermines the migration effort.</t>
  </si>
  <si>
    <t>Set policy timelines for deprecating quantum-vulnerable algorithms, block their use in new systems, and drive remediation of existing usage to closure. See Encryption and Key Management (EKM).</t>
  </si>
  <si>
    <t>Quantum-vulnerable algorithms remain in use with no deprecation plan.</t>
  </si>
  <si>
    <t>Individual systems retire weak algorithms opportunistically.</t>
  </si>
  <si>
    <t>Deprecation happens in some areas without enforced timelines.</t>
  </si>
  <si>
    <t>Policy timelines prohibit quantum-vulnerable algorithms and gate new deployments.</t>
  </si>
  <si>
    <t>Deprecation progress is measured against the crypto inventory and driven to completion on schedule.</t>
  </si>
  <si>
    <t>PR.DS-01, ID.IM-03 (Partial, asserted)</t>
  </si>
  <si>
    <t>SC-13, CM-6, SI-2 (Partial, asserted)</t>
  </si>
  <si>
    <t>A.8.24, A.8.8 (Partial, asserted)</t>
  </si>
  <si>
    <t>Cryptographic inventory and deprecation enforcement; illustrative: cryptographic discovery / CBOM tooling, policy-based cipher restrictions, deprecation tracking registers. Category, not a product choice. Illustrative, not endorsements.</t>
  </si>
  <si>
    <t>QSA-12</t>
  </si>
  <si>
    <t>Cryptanalysis and Algorithm-Break Monitoring</t>
  </si>
  <si>
    <t>Monitors for cryptanalytic advances affecting adopted post-quantum algorithms and responds accordingly.</t>
  </si>
  <si>
    <t>The organization shall monitor for cryptanalytic advances affecting adopted algorithms and respond accordingly (see Threat Intelligence and Threat Hunting, TIH).</t>
  </si>
  <si>
    <t>A cryptanalytic break or weakening of an adopted algorithm that goes unnoticed leaves the organization relying on cryptography that is no longer sound, with no trigger to migrate.</t>
  </si>
  <si>
    <t>Track cryptanalysis research and standards advisories for adopted algorithms, define response thresholds, and tie findings to the crypto-agility migration plan. See Threat Intelligence and Threat Hunting (TIH).</t>
  </si>
  <si>
    <t>No monitoring for cryptanalytic advances against adopted algorithms.</t>
  </si>
  <si>
    <t>Relevant research is noticed only by chance.</t>
  </si>
  <si>
    <t>Cryptanalysis is tracked informally without a defined response path.</t>
  </si>
  <si>
    <t>Cryptanalysis monitoring is assigned with defined response thresholds and escalation.</t>
  </si>
  <si>
    <t>Monitoring effectiveness and response times are reviewed and improved on a cadence.</t>
  </si>
  <si>
    <t>ID.RA-03, DE.CM-08 (Weak, asserted)</t>
  </si>
  <si>
    <t>RA-3, SI-5, PM-16 (Weak, asserted)</t>
  </si>
  <si>
    <t>A.5.7, A.8.8 (Weak, asserted)</t>
  </si>
  <si>
    <t>Cryptographic threat intelligence and advisory monitoring; illustrative: NIST and vendor cryptographic advisories, academic cryptanalysis tracking, standards-body bulletins. Category, not a product choice. Illustrative, not endorsements.</t>
  </si>
  <si>
    <t>QSA-13</t>
  </si>
  <si>
    <t>Assurance Evidence and Documentation</t>
  </si>
  <si>
    <t>Maintains evidence of post-quantum adoption, validation, and configuration for audit.</t>
  </si>
  <si>
    <t>The organization shall maintain evidence of post-quantum adoption, validation, and configuration for audit.</t>
  </si>
  <si>
    <t>Without retained evidence, the organization cannot demonstrate to auditors or regulators that PQC was adopted, validated, and configured correctly, even when it was.</t>
  </si>
  <si>
    <t>Capture and retain artifacts of algorithm adoption, module validation, parameter configuration, and testing, and organize them for audit retrieval.</t>
  </si>
  <si>
    <t>No evidence of PQC adoption or configuration is retained.</t>
  </si>
  <si>
    <t>Some artifacts exist scattered across teams.</t>
  </si>
  <si>
    <t>Evidence is collected for some controls without a consistent record.</t>
  </si>
  <si>
    <t>Adoption, validation, and configuration evidence is maintained in a defined, retrievable form.</t>
  </si>
  <si>
    <t>Evidence completeness is reviewed against control requirements and gaps are closed on a cadence.</t>
  </si>
  <si>
    <t>GV.OV-01, ID.IM-04 (Partial, asserted)</t>
  </si>
  <si>
    <t>AU-6, CA-7, CM-8 (Partial, asserted)</t>
  </si>
  <si>
    <t>A.5.37, Cl.7.5, Cl.9.1 (Partial, asserted)</t>
  </si>
  <si>
    <t>Evidence management and audit-artifact repositories; illustrative: configuration and asset records, GRC evidence stores, version-controlled documentation. Category, not a product choice. Illustrative, not endorsements.</t>
  </si>
  <si>
    <t>QSA-14</t>
  </si>
  <si>
    <t>Supply-Chain Cryptographic Conformance</t>
  </si>
  <si>
    <t>Verifies that acquired products meet the post-quantum algorithm and validation baseline.</t>
  </si>
  <si>
    <t>The organization shall verify that acquired products meet the post-quantum algorithm and validation baseline (see Software Bill of Materials, SBM; Third-Party Risk Management, TPR).</t>
  </si>
  <si>
    <t>Acquired products that quietly fall short of the PQC baseline reintroduce quantum-vulnerable or unvalidated cryptography into the environment through the supply chain.</t>
  </si>
  <si>
    <t>Check acquired products against the PQC algorithm and validation baseline using bill-of-materials and cryptographic evidence, and gate acquisition on conformance. See Software Bill of Materials (SBM) and Third-Party Risk Management (TPR).</t>
  </si>
  <si>
    <t>Acquired products are not checked against any PQC baseline.</t>
  </si>
  <si>
    <t>Cryptographic conformance of products is checked case by case.</t>
  </si>
  <si>
    <t>Some acquisitions are verified without a consistent baseline check.</t>
  </si>
  <si>
    <t>Acquired products are verified against the PQC baseline as a defined acquisition gate.</t>
  </si>
  <si>
    <t>Supply-chain cryptographic conformance is tracked, measured, and re-verified as baselines change.</t>
  </si>
  <si>
    <t>GV.SC-06, ID.RA-09 (Partial, asserted)</t>
  </si>
  <si>
    <t>SR-3, SR-4, SA-4 (Partial, asserted)</t>
  </si>
  <si>
    <t>CIS 15, CIS 16 (Partial, asserted)</t>
  </si>
  <si>
    <t>Software bill-of-materials and cryptographic conformance verification; illustrative: SBOM / CBOM formats (e.g., CycloneDX), supplier cryptographic attestations, acquisition security gates. Category, not a product choice. Illustrative, not endorsements.</t>
  </si>
  <si>
    <t>QSA-15</t>
  </si>
  <si>
    <t>Stateful Hash-Based Signature State Management</t>
  </si>
  <si>
    <t>Manages stateful hash-based signature state securely, where LMS or XMSS are used, to prevent one-time-key reuse.</t>
  </si>
  <si>
    <t>Where stateful hash-based signatures such as LMS or XMSS are used, the organization shall manage signature state securely to prevent one-time-key reuse.</t>
  </si>
  <si>
    <t>Reusing a one-time key in a stateful hash-based scheme catastrophically breaks the signature's security, allowing forgery; a lost, cloned, or rolled-back signing state causes exactly this.</t>
  </si>
  <si>
    <t>Track signing-state advancement in tamper-resistant, backed-up storage, prevent state rollback and cloning, and follow SP 800-208 guidance for LMS and XMSS. See Encryption and Key Management (EKM).</t>
  </si>
  <si>
    <t>Stateful hash-based signatures are used with no state-management controls.</t>
  </si>
  <si>
    <t>State is tracked manually or informally where these schemes are used.</t>
  </si>
  <si>
    <t>State management exists but rollback and cloning risks are not fully controlled.</t>
  </si>
  <si>
    <t>Secure state management prevents one-time-key reuse by defined design, per SP 800-208.</t>
  </si>
  <si>
    <t>State integrity is monitored, backups and rollback protections are tested, and controls are improved.</t>
  </si>
  <si>
    <t>PR.DS-01, PR.PS-01 (Weak, asserted)</t>
  </si>
  <si>
    <t>Stateful hash-based signature state management; illustrative: NIST SP 800-208 guidance, LMS/XMSS reference implementations, tamper-resistant / HSM-backed state storage. Category, not a product choice. Illustrative, not endorsements.</t>
  </si>
  <si>
    <t>QSA-16</t>
  </si>
  <si>
    <t>Post-Migration Assurance Review</t>
  </si>
  <si>
    <t>Periodically reviews adopted post-quantum cryptography for continued conformance and effectiveness.</t>
  </si>
  <si>
    <t>The organization shall periodically review adopted post-quantum cryptography for continued conformance and effectiveness.</t>
  </si>
  <si>
    <t>Without periodic review, a PQC deployment that was correct at migration drifts out of conformance as standards, parameters, and threats evolve, and no one notices until it fails.</t>
  </si>
  <si>
    <t>Schedule recurring reviews of adopted PQC against current standards, parameters, and cryptanalytic developments, and feed findings into remediation and the migration plan.</t>
  </si>
  <si>
    <t>Adopted PQC is never reviewed after deployment.</t>
  </si>
  <si>
    <t>Review happens only when prompted by an incident or audit.</t>
  </si>
  <si>
    <t>Reviews occur irregularly without consistent scope.</t>
  </si>
  <si>
    <t>Periodic conformance and effectiveness reviews are scheduled with defined scope.</t>
  </si>
  <si>
    <t>Review outcomes are measured, tracked to closure, and used to improve the review process.</t>
  </si>
  <si>
    <t>ID.IM-02, GV.OV-02 (Partial, asserted)</t>
  </si>
  <si>
    <t>CA-2, CA-7, RA-3 (Partial, asserted)</t>
  </si>
  <si>
    <t>A.8.24, Cl.9.2, Cl.9.3 (Partial, asserted)</t>
  </si>
  <si>
    <t>Periodic control review and cryptographic assessment processes; illustrative: recurring crypto posture reviews, cryptographic inventory audits, conformance assessment checklists. Category, not a product choice. Illustrative, not endorsements.</t>
  </si>
  <si>
    <t>Rollup by Family, Domain, and Framework</t>
  </si>
  <si>
    <t>Averages compute from the Current and Target levels entered on the Controls sheet. Blank controls are excluded.</t>
  </si>
  <si>
    <t>Scope</t>
  </si>
  <si>
    <t>Controls</t>
  </si>
  <si>
    <t>Avg Current</t>
  </si>
  <si>
    <t>Avg Target</t>
  </si>
  <si>
    <t>% at/above Target</t>
  </si>
  <si>
    <t xml:space="preserve">   Security Governance and Oversight (GRC)</t>
  </si>
  <si>
    <t xml:space="preserve">   Enterprise Risk Management (ERM)</t>
  </si>
  <si>
    <t xml:space="preserve">   Third-Party Risk Management (TPR)</t>
  </si>
  <si>
    <t xml:space="preserve">   Security Policy &amp; Standards Development (SPS)</t>
  </si>
  <si>
    <t xml:space="preserve">   Business Continuity &amp; Disaster Recovery (BCM)</t>
  </si>
  <si>
    <t xml:space="preserve">   Cybersecurity Awareness &amp; Training (CAT)</t>
  </si>
  <si>
    <t>Governance and Risk Management (domain total)</t>
  </si>
  <si>
    <t xml:space="preserve">   Access Controls (ACN)</t>
  </si>
  <si>
    <t xml:space="preserve">   Identity Federation &amp; Single Sign-On (SSO)</t>
  </si>
  <si>
    <t xml:space="preserve">   Privileged Access Management (PAM)</t>
  </si>
  <si>
    <t xml:space="preserve">   Multi-Factor Authentication (MFA)</t>
  </si>
  <si>
    <t xml:space="preserve">   Credential &amp; Secrets Management (CSM)</t>
  </si>
  <si>
    <t>Identity and Access Management (domain total)</t>
  </si>
  <si>
    <t xml:space="preserve">   Zero Trust Architecture (ZTA)</t>
  </si>
  <si>
    <t xml:space="preserve">   Micro-Segmentation &amp; Network Access Control (MSN)</t>
  </si>
  <si>
    <t xml:space="preserve">   Firewalls &amp; Intrusion Detection/Prevention Systems (IDS/IPS) (IPS)</t>
  </si>
  <si>
    <t xml:space="preserve">   Software-Defined Networking Security (SDN)</t>
  </si>
  <si>
    <t xml:space="preserve">   Cloud &amp; Hybrid Environment Security (CHE)</t>
  </si>
  <si>
    <t>Network and Security Architecture (domain total)</t>
  </si>
  <si>
    <t xml:space="preserve">   Secure Software Development Lifecycle (SSD)</t>
  </si>
  <si>
    <t xml:space="preserve">   Software Bill of Materials (SBM)</t>
  </si>
  <si>
    <t xml:space="preserve">   Encryption &amp; Key Management (EKM)</t>
  </si>
  <si>
    <t xml:space="preserve">   Vulnerability &amp; Patch Management (VPM)</t>
  </si>
  <si>
    <t xml:space="preserve">   API Security &amp; Secure Coding Practices (API)</t>
  </si>
  <si>
    <t>Application Security (domain total)</t>
  </si>
  <si>
    <t xml:space="preserve">   Data Classification &amp; Labeling (DCL)</t>
  </si>
  <si>
    <t xml:space="preserve">   Data Lifecycle Management (DLM)</t>
  </si>
  <si>
    <t xml:space="preserve">   Data Residency &amp; Sovereignty (DRS)</t>
  </si>
  <si>
    <t xml:space="preserve">   User Data Rights Management (UDR)</t>
  </si>
  <si>
    <t xml:space="preserve">   Data Loss Prevention (DLP)</t>
  </si>
  <si>
    <t>Data Governance and Privacy (domain total)</t>
  </si>
  <si>
    <t xml:space="preserve">   Hardware &amp; Software Asset Management</t>
  </si>
  <si>
    <t xml:space="preserve">   Configuration &amp; Change Management (CCM)</t>
  </si>
  <si>
    <t xml:space="preserve">   Baseline Security Configurations</t>
  </si>
  <si>
    <t xml:space="preserve">   Mobile &amp; Remote Asset Management (MRM)</t>
  </si>
  <si>
    <t>Asset and Configuration Management (domain total)</t>
  </si>
  <si>
    <t xml:space="preserve">   Incident Detection &amp; Response (IDR)</t>
  </si>
  <si>
    <t xml:space="preserve">   Threat Intelligence &amp; Threat Hunting (TIH)</t>
  </si>
  <si>
    <t xml:space="preserve">   Security Monitoring &amp; SIEM (SMS)</t>
  </si>
  <si>
    <t xml:space="preserve">   Endpoint Detection &amp; Response (EDR/XDR)</t>
  </si>
  <si>
    <t xml:space="preserve">   Red Team / Blue Team / Purple Team Exercises (RBP)</t>
  </si>
  <si>
    <t xml:space="preserve">   Malware Protection &amp; Digital Forensics (MDF)</t>
  </si>
  <si>
    <t>Threat Management and Security Operations (domain total)</t>
  </si>
  <si>
    <t xml:space="preserve">   Cloud Security Posture Management (CSP)</t>
  </si>
  <si>
    <t>Cloud Security (domain total)</t>
  </si>
  <si>
    <t xml:space="preserve">   IoT &amp; OT Security (IOT)</t>
  </si>
  <si>
    <t xml:space="preserve">   Blockchain Security (BCS)</t>
  </si>
  <si>
    <t xml:space="preserve">   Smart Cities &amp; Critical Infrastructure Protection (SCI)</t>
  </si>
  <si>
    <t>Cyber-Physical and Distributed Systems Security (domain total)</t>
  </si>
  <si>
    <t xml:space="preserve">   Facility Access Controls (FAC)</t>
  </si>
  <si>
    <t xml:space="preserve">   Visitor &amp; Equipment Logging (VEL)</t>
  </si>
  <si>
    <t xml:space="preserve">   Environmental &amp; Power Controls (EPC)</t>
  </si>
  <si>
    <t xml:space="preserve">   Device Disposal &amp; Destruction Procedures (DDD)</t>
  </si>
  <si>
    <t xml:space="preserve">   Video Surveillance &amp; Intrusion Detection (VID)</t>
  </si>
  <si>
    <t>Physical and Environmental Security (domain total)</t>
  </si>
  <si>
    <t xml:space="preserve">   AI Governance and Accountability (AIG)</t>
  </si>
  <si>
    <t xml:space="preserve">   AI Risk, Impact, and Threat Assessment (AIR)</t>
  </si>
  <si>
    <t xml:space="preserve">   AI Data and Model Provenance (AIP)</t>
  </si>
  <si>
    <t xml:space="preserve">   AI Model Security and Robustness (AIS)</t>
  </si>
  <si>
    <t xml:space="preserve">   AI Assurance, Transparency, and Monitoring (AIT)</t>
  </si>
  <si>
    <t xml:space="preserve">   Generative and Agentic AI Security (GAI)</t>
  </si>
  <si>
    <t>AI Security (domain total)</t>
  </si>
  <si>
    <t xml:space="preserve">   Quantum Risk Governance and Strategy (QRG)</t>
  </si>
  <si>
    <t xml:space="preserve">   Cryptographic Discovery and Inventory (QCI)</t>
  </si>
  <si>
    <t xml:space="preserve">   Quantum Risk Assessment and Prioritization (QRA)</t>
  </si>
  <si>
    <t xml:space="preserve">   Crypto-Agility and Migration (QCM)</t>
  </si>
  <si>
    <t xml:space="preserve">   PQC Standards Adoption and Assurance (QSA)</t>
  </si>
  <si>
    <t>Quantum Readiness (domain total)</t>
  </si>
  <si>
    <t>SCOPE (all domains)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</si>
</sst>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charset val="1"/>
    </font>
    <font>
      <b/>
      <sz val="16"/>
      <color rgb="FF0E8E66"/>
      <name val="Arial"/>
      <family val="2"/>
    </font>
    <font>
      <sz val="10"/>
      <color rgb="FF6B7680"/>
      <name val="Arial"/>
      <family val="2"/>
    </font>
    <font>
      <sz val="9"/>
      <color rgb="FF6B7680"/>
      <name val="Arial"/>
      <family val="2"/>
    </font>
    <font>
      <sz val="10"/>
      <color rgb="FF0B0E11"/>
      <name val="Arial"/>
      <family val="2"/>
    </font>
    <font>
      <b/>
      <sz val="12"/>
      <color rgb="FF0B0E11"/>
      <name val="Arial"/>
      <family val="2"/>
    </font>
    <font>
      <b/>
      <sz val="14"/>
      <color rgb="FF0B0E11"/>
      <name val="Arial"/>
      <family val="2"/>
    </font>
    <font>
      <b/>
      <sz val="9"/>
      <color rgb="FF6B7680"/>
      <name val="Arial"/>
      <family val="2"/>
    </font>
    <font>
      <b/>
      <sz val="10"/>
      <color rgb="FF0B0E11"/>
      <name val="Arial"/>
      <family val="2"/>
    </font>
    <font>
      <b/>
      <sz val="10"/>
      <color rgb="FF0E8E66"/>
      <name val="Arial"/>
      <family val="2"/>
    </font>
    <font>
      <b/>
      <sz val="9"/>
      <color rgb="FFEAF0F2"/>
      <name val="Arial"/>
      <family val="2"/>
    </font>
    <font>
      <b/>
      <sz val="10"/>
      <color rgb="FF0E8E66"/>
      <name val="Consolas"/>
      <family val="2"/>
    </font>
    <font>
      <b/>
      <sz val="11"/>
      <color rgb="FF0E8E66"/>
      <name val="Arial"/>
      <family val="2"/>
    </font>
    <font>
      <b/>
      <sz val="10"/>
      <color rgb="FFB07E1E"/>
      <name val="Arial"/>
      <family val="2"/>
    </font>
    <font>
      <b/>
      <sz val="12"/>
      <color rgb="FF0E8E66"/>
      <name val="Arial"/>
      <family val="2"/>
    </font>
  </fonts>
  <fills count="5">
    <fill>
      <patternFill patternType="none"/>
    </fill>
    <fill>
      <patternFill patternType="gray125"/>
    </fill>
    <fill>
      <patternFill patternType="solid">
        <fgColor rgb="FFFAFAF7"/>
        <bgColor rgb="FFFFF6D8"/>
      </patternFill>
    </fill>
    <fill>
      <patternFill patternType="solid">
        <fgColor rgb="FF10161B"/>
        <bgColor rgb="FF0B0E11"/>
      </patternFill>
    </fill>
    <fill>
      <patternFill patternType="solid">
        <fgColor rgb="FFFFF6D8"/>
        <bgColor rgb="FFFAFAF7"/>
      </patternFill>
    </fill>
  </fills>
  <borders count="2">
    <border>
      <left/>
      <right/>
      <top/>
      <bottom/>
      <diagonal/>
    </border>
    <border>
      <left/>
      <right/>
      <top/>
      <bottom style="thin">
        <color rgb="FFE3E3DC"/>
      </bottom>
      <diagonal/>
    </border>
  </borders>
  <cellStyleXfs count="1">
    <xf numFmtId="0" fontId="0" fillId="0" borderId="0"/>
  </cellStyleXfs>
  <cellXfs count="22">
    <xf numFmtId="0" fontId="0" fillId="0" borderId="0" xfId="0"/>
    <xf numFmtId="0" fontId="3" fillId="0" borderId="1" xfId="0" applyFont="1" applyBorder="1" applyAlignment="1">
      <alignment vertical="top" wrapText="1"/>
    </xf>
    <xf numFmtId="0" fontId="6" fillId="0" borderId="1" xfId="0" applyFont="1" applyBorder="1" applyAlignment="1">
      <alignment vertical="top" wrapText="1"/>
    </xf>
    <xf numFmtId="0" fontId="1" fillId="0" borderId="0" xfId="0" applyFont="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5" fillId="0" borderId="0" xfId="0" applyFont="1" applyAlignment="1">
      <alignment vertical="top" wrapText="1"/>
    </xf>
    <xf numFmtId="0" fontId="7" fillId="2" borderId="1" xfId="0" applyFont="1" applyFill="1" applyBorder="1" applyAlignment="1">
      <alignment vertical="top" wrapText="1"/>
    </xf>
    <xf numFmtId="0" fontId="8" fillId="0" borderId="1" xfId="0" applyFont="1" applyBorder="1" applyAlignment="1">
      <alignment vertical="top" wrapText="1"/>
    </xf>
    <xf numFmtId="0" fontId="9" fillId="0" borderId="1" xfId="0" applyFont="1" applyBorder="1" applyAlignment="1">
      <alignment vertical="top" wrapText="1"/>
    </xf>
    <xf numFmtId="0" fontId="4" fillId="0" borderId="1" xfId="0" applyFont="1" applyBorder="1" applyAlignment="1">
      <alignment vertical="top" wrapText="1"/>
    </xf>
    <xf numFmtId="0" fontId="10" fillId="3" borderId="1" xfId="0" applyFont="1" applyFill="1" applyBorder="1" applyAlignment="1">
      <alignment vertical="top" wrapText="1"/>
    </xf>
    <xf numFmtId="0" fontId="11" fillId="0" borderId="1" xfId="0" applyFont="1" applyBorder="1" applyAlignment="1">
      <alignment vertical="top" wrapText="1"/>
    </xf>
    <xf numFmtId="0" fontId="4" fillId="4" borderId="1" xfId="0" applyFont="1" applyFill="1" applyBorder="1" applyAlignment="1">
      <alignment horizontal="center" vertical="top"/>
    </xf>
    <xf numFmtId="0" fontId="4" fillId="0" borderId="1" xfId="0" applyFont="1" applyBorder="1" applyAlignment="1">
      <alignment horizontal="center" vertical="top"/>
    </xf>
    <xf numFmtId="0" fontId="4" fillId="4" borderId="1" xfId="0" applyFont="1" applyFill="1" applyBorder="1" applyAlignment="1">
      <alignment vertical="top" wrapText="1"/>
    </xf>
    <xf numFmtId="0" fontId="12" fillId="0" borderId="1" xfId="0" applyFont="1" applyBorder="1" applyAlignment="1">
      <alignment vertical="top" wrapText="1"/>
    </xf>
    <xf numFmtId="164" fontId="4" fillId="0" borderId="1" xfId="0" applyNumberFormat="1" applyFont="1" applyBorder="1" applyAlignment="1">
      <alignment vertical="top" wrapText="1"/>
    </xf>
    <xf numFmtId="9" fontId="4" fillId="0" borderId="1" xfId="0" applyNumberFormat="1" applyFont="1" applyBorder="1" applyAlignment="1">
      <alignment vertical="top" wrapText="1"/>
    </xf>
    <xf numFmtId="0" fontId="13" fillId="0" borderId="1" xfId="0" applyFont="1" applyBorder="1" applyAlignment="1">
      <alignment vertical="top" wrapText="1"/>
    </xf>
    <xf numFmtId="0" fontId="14" fillId="0" borderId="1" xfId="0" applyFont="1" applyBorder="1" applyAlignment="1">
      <alignment vertical="top" wrapText="1"/>
    </xf>
  </cellXfs>
  <cellStyles count="1">
    <cellStyle name="Normal" xfId="0" builtinId="0"/>
  </cellStyles>
  <dxfs count="0"/>
  <tableStyles count="0" defaultTableStyle="TableStyleMedium2" defaultPivotStyle="PivotStyleLight16"/>
  <colors>
    <indexedColors>
      <rgbColor rgb="FF000000"/>
      <rgbColor rgb="FFFAFAF7"/>
      <rgbColor rgb="FFFF0000"/>
      <rgbColor rgb="FF00FF00"/>
      <rgbColor rgb="FF0000FF"/>
      <rgbColor rgb="FFFFFF00"/>
      <rgbColor rgb="FFFF00FF"/>
      <rgbColor rgb="FF00FFFF"/>
      <rgbColor rgb="FF800000"/>
      <rgbColor rgb="FF008000"/>
      <rgbColor rgb="FF000080"/>
      <rgbColor rgb="FFB07E1E"/>
      <rgbColor rgb="FF800080"/>
      <rgbColor rgb="FF0E8E66"/>
      <rgbColor rgb="FFC0C0C0"/>
      <rgbColor rgb="FF6B7680"/>
      <rgbColor rgb="FF9999FF"/>
      <rgbColor rgb="FF993366"/>
      <rgbColor rgb="FFFFF6D8"/>
      <rgbColor rgb="FFEAF0F2"/>
      <rgbColor rgb="FF660066"/>
      <rgbColor rgb="FFFF8080"/>
      <rgbColor rgb="FF0066CC"/>
      <rgbColor rgb="FFE3E3DC"/>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10161B"/>
      <rgbColor rgb="FF0B0E11"/>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9"/>
  <sheetViews>
    <sheetView showGridLines="0" tabSelected="1" zoomScaleNormal="100" workbookViewId="0"/>
  </sheetViews>
  <sheetFormatPr baseColWidth="10" defaultColWidth="8.6640625" defaultRowHeight="15" x14ac:dyDescent="0.2"/>
  <cols>
    <col min="1" max="1" width="120" customWidth="1"/>
  </cols>
  <sheetData>
    <row r="1" spans="1:1" ht="21" x14ac:dyDescent="0.2">
      <c r="A1" s="3" t="s">
        <v>0</v>
      </c>
    </row>
    <row r="2" spans="1:1" x14ac:dyDescent="0.2">
      <c r="A2" s="4" t="s">
        <v>1</v>
      </c>
    </row>
    <row r="3" spans="1:1" x14ac:dyDescent="0.2">
      <c r="A3" s="5" t="s">
        <v>2</v>
      </c>
    </row>
    <row r="4" spans="1:1" x14ac:dyDescent="0.2">
      <c r="A4" s="5" t="s">
        <v>3</v>
      </c>
    </row>
    <row r="5" spans="1:1" x14ac:dyDescent="0.2">
      <c r="A5" s="6"/>
    </row>
    <row r="6" spans="1:1" ht="17" x14ac:dyDescent="0.2">
      <c r="A6" s="7" t="s">
        <v>4</v>
      </c>
    </row>
    <row r="7" spans="1:1" ht="56" x14ac:dyDescent="0.2">
      <c r="A7" s="6" t="s">
        <v>5</v>
      </c>
    </row>
    <row r="8" spans="1:1" x14ac:dyDescent="0.2">
      <c r="A8" s="6"/>
    </row>
    <row r="9" spans="1:1" ht="17" x14ac:dyDescent="0.2">
      <c r="A9" s="7" t="s">
        <v>6</v>
      </c>
    </row>
    <row r="10" spans="1:1" ht="42" x14ac:dyDescent="0.2">
      <c r="A10" s="6" t="s">
        <v>7</v>
      </c>
    </row>
    <row r="11" spans="1:1" x14ac:dyDescent="0.2">
      <c r="A11" s="6"/>
    </row>
    <row r="12" spans="1:1" ht="17" x14ac:dyDescent="0.2">
      <c r="A12" s="7" t="s">
        <v>8</v>
      </c>
    </row>
    <row r="13" spans="1:1" ht="112" x14ac:dyDescent="0.2">
      <c r="A13" s="6" t="s">
        <v>9</v>
      </c>
    </row>
    <row r="14" spans="1:1" x14ac:dyDescent="0.2">
      <c r="A14" s="6"/>
    </row>
    <row r="15" spans="1:1" ht="17" x14ac:dyDescent="0.2">
      <c r="A15" s="7" t="s">
        <v>10</v>
      </c>
    </row>
    <row r="16" spans="1:1" ht="42" x14ac:dyDescent="0.2">
      <c r="A16" s="6" t="s">
        <v>11</v>
      </c>
    </row>
    <row r="17" spans="1:1" x14ac:dyDescent="0.2">
      <c r="A17" s="6"/>
    </row>
    <row r="18" spans="1:1" ht="17" x14ac:dyDescent="0.2">
      <c r="A18" s="7" t="s">
        <v>12</v>
      </c>
    </row>
    <row r="19" spans="1:1" ht="28" x14ac:dyDescent="0.2">
      <c r="A19" s="6" t="s">
        <v>13</v>
      </c>
    </row>
  </sheetData>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9"/>
  <sheetViews>
    <sheetView showGridLines="0" zoomScaleNormal="100" workbookViewId="0"/>
  </sheetViews>
  <sheetFormatPr baseColWidth="10" defaultColWidth="8.6640625" defaultRowHeight="15" x14ac:dyDescent="0.2"/>
  <cols>
    <col min="1" max="1" width="8" customWidth="1"/>
    <col min="2" max="2" width="16" customWidth="1"/>
    <col min="3" max="3" width="90" customWidth="1"/>
  </cols>
  <sheetData>
    <row r="1" spans="1:3" ht="17.25" customHeight="1" x14ac:dyDescent="0.2">
      <c r="A1" s="2" t="s">
        <v>14</v>
      </c>
      <c r="B1" s="2"/>
      <c r="C1" s="2"/>
    </row>
    <row r="2" spans="1:3" ht="15" customHeight="1" x14ac:dyDescent="0.2">
      <c r="A2" s="1" t="s">
        <v>15</v>
      </c>
      <c r="B2" s="1"/>
      <c r="C2" s="1"/>
    </row>
    <row r="4" spans="1:3" x14ac:dyDescent="0.2">
      <c r="A4" s="8" t="s">
        <v>16</v>
      </c>
      <c r="B4" s="8" t="s">
        <v>17</v>
      </c>
      <c r="C4" s="8" t="s">
        <v>18</v>
      </c>
    </row>
    <row r="5" spans="1:3" x14ac:dyDescent="0.2">
      <c r="A5" s="9">
        <v>0</v>
      </c>
      <c r="B5" s="10" t="s">
        <v>19</v>
      </c>
      <c r="C5" s="11" t="s">
        <v>20</v>
      </c>
    </row>
    <row r="6" spans="1:3" x14ac:dyDescent="0.2">
      <c r="A6" s="9">
        <v>1</v>
      </c>
      <c r="B6" s="10" t="s">
        <v>21</v>
      </c>
      <c r="C6" s="11" t="s">
        <v>22</v>
      </c>
    </row>
    <row r="7" spans="1:3" x14ac:dyDescent="0.2">
      <c r="A7" s="9">
        <v>2</v>
      </c>
      <c r="B7" s="10" t="s">
        <v>23</v>
      </c>
      <c r="C7" s="11" t="s">
        <v>24</v>
      </c>
    </row>
    <row r="8" spans="1:3" x14ac:dyDescent="0.2">
      <c r="A8" s="9">
        <v>3</v>
      </c>
      <c r="B8" s="10" t="s">
        <v>25</v>
      </c>
      <c r="C8" s="11" t="s">
        <v>26</v>
      </c>
    </row>
    <row r="9" spans="1:3" x14ac:dyDescent="0.2">
      <c r="A9" s="9">
        <v>4</v>
      </c>
      <c r="B9" s="10" t="s">
        <v>27</v>
      </c>
      <c r="C9" s="11" t="s">
        <v>28</v>
      </c>
    </row>
  </sheetData>
  <mergeCells count="2">
    <mergeCell ref="A1:C1"/>
    <mergeCell ref="A2:C2"/>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177"/>
  <sheetViews>
    <sheetView showGridLines="0" zoomScaleNormal="100" workbookViewId="0">
      <pane xSplit="3" ySplit="1" topLeftCell="D2" activePane="bottomRight" state="frozen"/>
      <selection pane="topRight" activeCell="D1" sqref="D1"/>
      <selection pane="bottomLeft" activeCell="A2" sqref="A2"/>
      <selection pane="bottomRight"/>
    </sheetView>
  </sheetViews>
  <sheetFormatPr baseColWidth="10" defaultColWidth="8.6640625" defaultRowHeight="15" x14ac:dyDescent="0.2"/>
  <cols>
    <col min="1" max="1" width="30" customWidth="1"/>
    <col min="2" max="2" width="34" customWidth="1"/>
    <col min="3" max="3" width="11" customWidth="1"/>
    <col min="4" max="4" width="24" customWidth="1"/>
    <col min="5" max="5" width="40" customWidth="1"/>
    <col min="6" max="6" width="44" customWidth="1"/>
    <col min="7" max="7" width="40" customWidth="1"/>
    <col min="8" max="8" width="44" customWidth="1"/>
    <col min="9" max="13" width="26" customWidth="1"/>
    <col min="14" max="16" width="20" customWidth="1"/>
    <col min="17" max="17" width="16" customWidth="1"/>
    <col min="18" max="19" width="18" customWidth="1"/>
    <col min="20" max="20" width="40" customWidth="1"/>
    <col min="21" max="22" width="10" customWidth="1"/>
    <col min="23" max="23" width="8" customWidth="1"/>
    <col min="24" max="24" width="24" customWidth="1"/>
  </cols>
  <sheetData>
    <row r="1" spans="1:24" ht="42" customHeight="1" x14ac:dyDescent="0.2">
      <c r="A1" s="12" t="s">
        <v>29</v>
      </c>
      <c r="B1" s="12" t="s">
        <v>30</v>
      </c>
      <c r="C1" s="12" t="s">
        <v>31</v>
      </c>
      <c r="D1" s="12" t="s">
        <v>32</v>
      </c>
      <c r="E1" s="12" t="s">
        <v>33</v>
      </c>
      <c r="F1" s="12" t="s">
        <v>34</v>
      </c>
      <c r="G1" s="12" t="s">
        <v>35</v>
      </c>
      <c r="H1" s="12" t="s">
        <v>36</v>
      </c>
      <c r="I1" s="12" t="s">
        <v>37</v>
      </c>
      <c r="J1" s="12" t="s">
        <v>38</v>
      </c>
      <c r="K1" s="12" t="s">
        <v>39</v>
      </c>
      <c r="L1" s="12" t="s">
        <v>40</v>
      </c>
      <c r="M1" s="12" t="s">
        <v>41</v>
      </c>
      <c r="N1" s="12" t="s">
        <v>42</v>
      </c>
      <c r="O1" s="12" t="s">
        <v>43</v>
      </c>
      <c r="P1" s="12" t="s">
        <v>44</v>
      </c>
      <c r="Q1" s="12" t="s">
        <v>45</v>
      </c>
      <c r="R1" s="12" t="s">
        <v>46</v>
      </c>
      <c r="S1" s="12" t="s">
        <v>47</v>
      </c>
      <c r="T1" s="12" t="s">
        <v>48</v>
      </c>
      <c r="U1" s="12" t="s">
        <v>49</v>
      </c>
      <c r="V1" s="12" t="s">
        <v>50</v>
      </c>
      <c r="W1" s="12" t="s">
        <v>51</v>
      </c>
      <c r="X1" s="12" t="s">
        <v>52</v>
      </c>
    </row>
    <row r="2" spans="1:24" ht="98" x14ac:dyDescent="0.2">
      <c r="A2" s="11" t="s">
        <v>53</v>
      </c>
      <c r="B2" s="11" t="s">
        <v>54</v>
      </c>
      <c r="C2" s="13" t="s">
        <v>55</v>
      </c>
      <c r="D2" s="9" t="s">
        <v>56</v>
      </c>
      <c r="E2" s="11" t="s">
        <v>57</v>
      </c>
      <c r="F2" s="11" t="s">
        <v>58</v>
      </c>
      <c r="G2" s="11" t="s">
        <v>59</v>
      </c>
      <c r="H2" s="11" t="s">
        <v>60</v>
      </c>
      <c r="I2" s="11" t="s">
        <v>61</v>
      </c>
      <c r="J2" s="11" t="s">
        <v>62</v>
      </c>
      <c r="K2" s="11" t="s">
        <v>63</v>
      </c>
      <c r="L2" s="11" t="s">
        <v>64</v>
      </c>
      <c r="M2" s="11" t="s">
        <v>65</v>
      </c>
      <c r="N2" s="11" t="s">
        <v>66</v>
      </c>
      <c r="O2" s="11" t="s">
        <v>67</v>
      </c>
      <c r="P2" s="11" t="s">
        <v>68</v>
      </c>
      <c r="Q2" s="11" t="s">
        <v>69</v>
      </c>
      <c r="R2" s="11" t="s">
        <v>70</v>
      </c>
      <c r="S2" s="11" t="s">
        <v>71</v>
      </c>
      <c r="T2" s="11" t="s">
        <v>72</v>
      </c>
      <c r="U2" s="14"/>
      <c r="V2" s="14"/>
      <c r="W2" s="15" t="str">
        <f t="shared" ref="W2:W65" si="0">IF(AND(ISNUMBER(U2),ISNUMBER(V2)),V2-U2,"")</f>
        <v/>
      </c>
      <c r="X2" s="16"/>
    </row>
    <row r="3" spans="1:24" ht="70" x14ac:dyDescent="0.2">
      <c r="A3" s="11" t="s">
        <v>53</v>
      </c>
      <c r="B3" s="11" t="s">
        <v>54</v>
      </c>
      <c r="C3" s="13" t="s">
        <v>73</v>
      </c>
      <c r="D3" s="9" t="s">
        <v>74</v>
      </c>
      <c r="E3" s="11" t="s">
        <v>75</v>
      </c>
      <c r="F3" s="11" t="s">
        <v>76</v>
      </c>
      <c r="G3" s="11" t="s">
        <v>77</v>
      </c>
      <c r="H3" s="11" t="s">
        <v>78</v>
      </c>
      <c r="I3" s="11" t="s">
        <v>79</v>
      </c>
      <c r="J3" s="11" t="s">
        <v>80</v>
      </c>
      <c r="K3" s="11" t="s">
        <v>81</v>
      </c>
      <c r="L3" s="11" t="s">
        <v>82</v>
      </c>
      <c r="M3" s="11" t="s">
        <v>83</v>
      </c>
      <c r="N3" s="11" t="s">
        <v>84</v>
      </c>
      <c r="O3" s="11" t="s">
        <v>85</v>
      </c>
      <c r="P3" s="11" t="s">
        <v>86</v>
      </c>
      <c r="Q3" s="11" t="s">
        <v>87</v>
      </c>
      <c r="R3" s="11" t="s">
        <v>88</v>
      </c>
      <c r="S3" s="11" t="s">
        <v>89</v>
      </c>
      <c r="T3" s="11" t="s">
        <v>90</v>
      </c>
      <c r="U3" s="14"/>
      <c r="V3" s="14"/>
      <c r="W3" s="15" t="str">
        <f t="shared" si="0"/>
        <v/>
      </c>
      <c r="X3" s="16"/>
    </row>
    <row r="4" spans="1:24" ht="70" x14ac:dyDescent="0.2">
      <c r="A4" s="11" t="s">
        <v>53</v>
      </c>
      <c r="B4" s="11" t="s">
        <v>54</v>
      </c>
      <c r="C4" s="13" t="s">
        <v>91</v>
      </c>
      <c r="D4" s="9" t="s">
        <v>92</v>
      </c>
      <c r="E4" s="11" t="s">
        <v>93</v>
      </c>
      <c r="F4" s="11" t="s">
        <v>94</v>
      </c>
      <c r="G4" s="11" t="s">
        <v>95</v>
      </c>
      <c r="H4" s="11" t="s">
        <v>96</v>
      </c>
      <c r="I4" s="11" t="s">
        <v>97</v>
      </c>
      <c r="J4" s="11" t="s">
        <v>98</v>
      </c>
      <c r="K4" s="11" t="s">
        <v>99</v>
      </c>
      <c r="L4" s="11" t="s">
        <v>100</v>
      </c>
      <c r="M4" s="11" t="s">
        <v>101</v>
      </c>
      <c r="N4" s="11" t="s">
        <v>102</v>
      </c>
      <c r="O4" s="11" t="s">
        <v>103</v>
      </c>
      <c r="P4" s="11" t="s">
        <v>104</v>
      </c>
      <c r="Q4" s="11" t="s">
        <v>69</v>
      </c>
      <c r="R4" s="11" t="s">
        <v>105</v>
      </c>
      <c r="S4" s="11" t="s">
        <v>106</v>
      </c>
      <c r="T4" s="11" t="s">
        <v>107</v>
      </c>
      <c r="U4" s="14"/>
      <c r="V4" s="14"/>
      <c r="W4" s="15" t="str">
        <f t="shared" si="0"/>
        <v/>
      </c>
      <c r="X4" s="16"/>
    </row>
    <row r="5" spans="1:24" ht="84" x14ac:dyDescent="0.2">
      <c r="A5" s="11" t="s">
        <v>53</v>
      </c>
      <c r="B5" s="11" t="s">
        <v>54</v>
      </c>
      <c r="C5" s="13" t="s">
        <v>108</v>
      </c>
      <c r="D5" s="9" t="s">
        <v>109</v>
      </c>
      <c r="E5" s="11" t="s">
        <v>110</v>
      </c>
      <c r="F5" s="11" t="s">
        <v>111</v>
      </c>
      <c r="G5" s="11" t="s">
        <v>112</v>
      </c>
      <c r="H5" s="11" t="s">
        <v>113</v>
      </c>
      <c r="I5" s="11" t="s">
        <v>114</v>
      </c>
      <c r="J5" s="11" t="s">
        <v>115</v>
      </c>
      <c r="K5" s="11" t="s">
        <v>116</v>
      </c>
      <c r="L5" s="11" t="s">
        <v>117</v>
      </c>
      <c r="M5" s="11" t="s">
        <v>118</v>
      </c>
      <c r="N5" s="11" t="s">
        <v>119</v>
      </c>
      <c r="O5" s="11" t="s">
        <v>120</v>
      </c>
      <c r="P5" s="11" t="s">
        <v>121</v>
      </c>
      <c r="Q5" s="11" t="s">
        <v>87</v>
      </c>
      <c r="R5" s="11" t="s">
        <v>122</v>
      </c>
      <c r="S5" s="11" t="s">
        <v>89</v>
      </c>
      <c r="T5" s="11" t="s">
        <v>123</v>
      </c>
      <c r="U5" s="14"/>
      <c r="V5" s="14"/>
      <c r="W5" s="15" t="str">
        <f t="shared" si="0"/>
        <v/>
      </c>
      <c r="X5" s="16"/>
    </row>
    <row r="6" spans="1:24" ht="70" x14ac:dyDescent="0.2">
      <c r="A6" s="11" t="s">
        <v>53</v>
      </c>
      <c r="B6" s="11" t="s">
        <v>54</v>
      </c>
      <c r="C6" s="13" t="s">
        <v>124</v>
      </c>
      <c r="D6" s="9" t="s">
        <v>125</v>
      </c>
      <c r="E6" s="11" t="s">
        <v>126</v>
      </c>
      <c r="F6" s="11" t="s">
        <v>127</v>
      </c>
      <c r="G6" s="11" t="s">
        <v>128</v>
      </c>
      <c r="H6" s="11" t="s">
        <v>129</v>
      </c>
      <c r="I6" s="11" t="s">
        <v>130</v>
      </c>
      <c r="J6" s="11" t="s">
        <v>131</v>
      </c>
      <c r="K6" s="11" t="s">
        <v>132</v>
      </c>
      <c r="L6" s="11" t="s">
        <v>133</v>
      </c>
      <c r="M6" s="11" t="s">
        <v>134</v>
      </c>
      <c r="N6" s="11" t="s">
        <v>135</v>
      </c>
      <c r="O6" s="11" t="s">
        <v>136</v>
      </c>
      <c r="P6" s="11" t="s">
        <v>137</v>
      </c>
      <c r="Q6" s="11" t="s">
        <v>87</v>
      </c>
      <c r="R6" s="11" t="s">
        <v>138</v>
      </c>
      <c r="S6" s="11" t="s">
        <v>139</v>
      </c>
      <c r="T6" s="11" t="s">
        <v>140</v>
      </c>
      <c r="U6" s="14"/>
      <c r="V6" s="14"/>
      <c r="W6" s="15" t="str">
        <f t="shared" si="0"/>
        <v/>
      </c>
      <c r="X6" s="16"/>
    </row>
    <row r="7" spans="1:24" ht="84" x14ac:dyDescent="0.2">
      <c r="A7" s="11" t="s">
        <v>53</v>
      </c>
      <c r="B7" s="11" t="s">
        <v>54</v>
      </c>
      <c r="C7" s="13" t="s">
        <v>141</v>
      </c>
      <c r="D7" s="9" t="s">
        <v>142</v>
      </c>
      <c r="E7" s="11" t="s">
        <v>143</v>
      </c>
      <c r="F7" s="11" t="s">
        <v>144</v>
      </c>
      <c r="G7" s="11" t="s">
        <v>145</v>
      </c>
      <c r="H7" s="11" t="s">
        <v>146</v>
      </c>
      <c r="I7" s="11" t="s">
        <v>147</v>
      </c>
      <c r="J7" s="11" t="s">
        <v>148</v>
      </c>
      <c r="K7" s="11" t="s">
        <v>149</v>
      </c>
      <c r="L7" s="11" t="s">
        <v>150</v>
      </c>
      <c r="M7" s="11" t="s">
        <v>151</v>
      </c>
      <c r="N7" s="11" t="s">
        <v>152</v>
      </c>
      <c r="O7" s="11" t="s">
        <v>153</v>
      </c>
      <c r="P7" s="11" t="s">
        <v>154</v>
      </c>
      <c r="Q7" s="11" t="s">
        <v>87</v>
      </c>
      <c r="R7" s="11" t="s">
        <v>155</v>
      </c>
      <c r="S7" s="11" t="s">
        <v>156</v>
      </c>
      <c r="T7" s="11" t="s">
        <v>157</v>
      </c>
      <c r="U7" s="14"/>
      <c r="V7" s="14"/>
      <c r="W7" s="15" t="str">
        <f t="shared" si="0"/>
        <v/>
      </c>
      <c r="X7" s="16"/>
    </row>
    <row r="8" spans="1:24" ht="84" x14ac:dyDescent="0.2">
      <c r="A8" s="11" t="s">
        <v>53</v>
      </c>
      <c r="B8" s="11" t="s">
        <v>54</v>
      </c>
      <c r="C8" s="13" t="s">
        <v>158</v>
      </c>
      <c r="D8" s="9" t="s">
        <v>159</v>
      </c>
      <c r="E8" s="11" t="s">
        <v>160</v>
      </c>
      <c r="F8" s="11" t="s">
        <v>161</v>
      </c>
      <c r="G8" s="11" t="s">
        <v>162</v>
      </c>
      <c r="H8" s="11" t="s">
        <v>163</v>
      </c>
      <c r="I8" s="11" t="s">
        <v>164</v>
      </c>
      <c r="J8" s="11" t="s">
        <v>165</v>
      </c>
      <c r="K8" s="11" t="s">
        <v>166</v>
      </c>
      <c r="L8" s="11" t="s">
        <v>167</v>
      </c>
      <c r="M8" s="11" t="s">
        <v>168</v>
      </c>
      <c r="N8" s="11" t="s">
        <v>169</v>
      </c>
      <c r="O8" s="11" t="s">
        <v>170</v>
      </c>
      <c r="P8" s="11" t="s">
        <v>171</v>
      </c>
      <c r="Q8" s="11" t="s">
        <v>87</v>
      </c>
      <c r="R8" s="11" t="s">
        <v>172</v>
      </c>
      <c r="S8" s="11" t="s">
        <v>156</v>
      </c>
      <c r="T8" s="11" t="s">
        <v>173</v>
      </c>
      <c r="U8" s="14"/>
      <c r="V8" s="14"/>
      <c r="W8" s="15" t="str">
        <f t="shared" si="0"/>
        <v/>
      </c>
      <c r="X8" s="16"/>
    </row>
    <row r="9" spans="1:24" ht="70" x14ac:dyDescent="0.2">
      <c r="A9" s="11" t="s">
        <v>53</v>
      </c>
      <c r="B9" s="11" t="s">
        <v>54</v>
      </c>
      <c r="C9" s="13" t="s">
        <v>174</v>
      </c>
      <c r="D9" s="9" t="s">
        <v>175</v>
      </c>
      <c r="E9" s="11" t="s">
        <v>176</v>
      </c>
      <c r="F9" s="11" t="s">
        <v>177</v>
      </c>
      <c r="G9" s="11" t="s">
        <v>178</v>
      </c>
      <c r="H9" s="11" t="s">
        <v>179</v>
      </c>
      <c r="I9" s="11" t="s">
        <v>180</v>
      </c>
      <c r="J9" s="11" t="s">
        <v>181</v>
      </c>
      <c r="K9" s="11" t="s">
        <v>182</v>
      </c>
      <c r="L9" s="11" t="s">
        <v>183</v>
      </c>
      <c r="M9" s="11" t="s">
        <v>184</v>
      </c>
      <c r="N9" s="11" t="s">
        <v>185</v>
      </c>
      <c r="O9" s="11" t="s">
        <v>186</v>
      </c>
      <c r="P9" s="11" t="s">
        <v>187</v>
      </c>
      <c r="Q9" s="11" t="s">
        <v>87</v>
      </c>
      <c r="R9" s="11" t="s">
        <v>188</v>
      </c>
      <c r="S9" s="11" t="s">
        <v>189</v>
      </c>
      <c r="T9" s="11" t="s">
        <v>190</v>
      </c>
      <c r="U9" s="14"/>
      <c r="V9" s="14"/>
      <c r="W9" s="15" t="str">
        <f t="shared" si="0"/>
        <v/>
      </c>
      <c r="X9" s="16"/>
    </row>
    <row r="10" spans="1:24" ht="70" x14ac:dyDescent="0.2">
      <c r="A10" s="11" t="s">
        <v>53</v>
      </c>
      <c r="B10" s="11" t="s">
        <v>54</v>
      </c>
      <c r="C10" s="13" t="s">
        <v>191</v>
      </c>
      <c r="D10" s="9" t="s">
        <v>192</v>
      </c>
      <c r="E10" s="11" t="s">
        <v>193</v>
      </c>
      <c r="F10" s="11" t="s">
        <v>194</v>
      </c>
      <c r="G10" s="11" t="s">
        <v>195</v>
      </c>
      <c r="H10" s="11" t="s">
        <v>196</v>
      </c>
      <c r="I10" s="11" t="s">
        <v>197</v>
      </c>
      <c r="J10" s="11" t="s">
        <v>198</v>
      </c>
      <c r="K10" s="11" t="s">
        <v>199</v>
      </c>
      <c r="L10" s="11" t="s">
        <v>200</v>
      </c>
      <c r="M10" s="11" t="s">
        <v>201</v>
      </c>
      <c r="N10" s="11" t="s">
        <v>202</v>
      </c>
      <c r="O10" s="11" t="s">
        <v>203</v>
      </c>
      <c r="P10" s="11" t="s">
        <v>204</v>
      </c>
      <c r="Q10" s="11" t="s">
        <v>87</v>
      </c>
      <c r="R10" s="11" t="s">
        <v>205</v>
      </c>
      <c r="S10" s="11" t="s">
        <v>206</v>
      </c>
      <c r="T10" s="11" t="s">
        <v>207</v>
      </c>
      <c r="U10" s="14"/>
      <c r="V10" s="14"/>
      <c r="W10" s="15" t="str">
        <f t="shared" si="0"/>
        <v/>
      </c>
      <c r="X10" s="16"/>
    </row>
    <row r="11" spans="1:24" ht="70" x14ac:dyDescent="0.2">
      <c r="A11" s="11" t="s">
        <v>53</v>
      </c>
      <c r="B11" s="11" t="s">
        <v>54</v>
      </c>
      <c r="C11" s="13" t="s">
        <v>208</v>
      </c>
      <c r="D11" s="9" t="s">
        <v>209</v>
      </c>
      <c r="E11" s="11" t="s">
        <v>210</v>
      </c>
      <c r="F11" s="11" t="s">
        <v>211</v>
      </c>
      <c r="G11" s="11" t="s">
        <v>212</v>
      </c>
      <c r="H11" s="11" t="s">
        <v>213</v>
      </c>
      <c r="I11" s="11" t="s">
        <v>214</v>
      </c>
      <c r="J11" s="11" t="s">
        <v>215</v>
      </c>
      <c r="K11" s="11" t="s">
        <v>216</v>
      </c>
      <c r="L11" s="11" t="s">
        <v>217</v>
      </c>
      <c r="M11" s="11" t="s">
        <v>218</v>
      </c>
      <c r="N11" s="11" t="s">
        <v>219</v>
      </c>
      <c r="O11" s="11" t="s">
        <v>220</v>
      </c>
      <c r="P11" s="11" t="s">
        <v>221</v>
      </c>
      <c r="Q11" s="11" t="s">
        <v>69</v>
      </c>
      <c r="R11" s="11" t="s">
        <v>222</v>
      </c>
      <c r="S11" s="11" t="s">
        <v>71</v>
      </c>
      <c r="T11" s="11" t="s">
        <v>223</v>
      </c>
      <c r="U11" s="14"/>
      <c r="V11" s="14"/>
      <c r="W11" s="15" t="str">
        <f t="shared" si="0"/>
        <v/>
      </c>
      <c r="X11" s="16"/>
    </row>
    <row r="12" spans="1:24" ht="70" x14ac:dyDescent="0.2">
      <c r="A12" s="11" t="s">
        <v>53</v>
      </c>
      <c r="B12" s="11" t="s">
        <v>54</v>
      </c>
      <c r="C12" s="13" t="s">
        <v>224</v>
      </c>
      <c r="D12" s="9" t="s">
        <v>225</v>
      </c>
      <c r="E12" s="11" t="s">
        <v>226</v>
      </c>
      <c r="F12" s="11" t="s">
        <v>227</v>
      </c>
      <c r="G12" s="11" t="s">
        <v>228</v>
      </c>
      <c r="H12" s="11" t="s">
        <v>229</v>
      </c>
      <c r="I12" s="11" t="s">
        <v>230</v>
      </c>
      <c r="J12" s="11" t="s">
        <v>231</v>
      </c>
      <c r="K12" s="11" t="s">
        <v>232</v>
      </c>
      <c r="L12" s="11" t="s">
        <v>233</v>
      </c>
      <c r="M12" s="11" t="s">
        <v>234</v>
      </c>
      <c r="N12" s="11" t="s">
        <v>235</v>
      </c>
      <c r="O12" s="11" t="s">
        <v>236</v>
      </c>
      <c r="P12" s="11" t="s">
        <v>237</v>
      </c>
      <c r="Q12" s="11" t="s">
        <v>69</v>
      </c>
      <c r="R12" s="11" t="s">
        <v>238</v>
      </c>
      <c r="S12" s="11" t="s">
        <v>239</v>
      </c>
      <c r="T12" s="11" t="s">
        <v>240</v>
      </c>
      <c r="U12" s="14"/>
      <c r="V12" s="14"/>
      <c r="W12" s="15" t="str">
        <f t="shared" si="0"/>
        <v/>
      </c>
      <c r="X12" s="16"/>
    </row>
    <row r="13" spans="1:24" ht="70" x14ac:dyDescent="0.2">
      <c r="A13" s="11" t="s">
        <v>53</v>
      </c>
      <c r="B13" s="11" t="s">
        <v>54</v>
      </c>
      <c r="C13" s="13" t="s">
        <v>241</v>
      </c>
      <c r="D13" s="9" t="s">
        <v>242</v>
      </c>
      <c r="E13" s="11" t="s">
        <v>243</v>
      </c>
      <c r="F13" s="11" t="s">
        <v>244</v>
      </c>
      <c r="G13" s="11" t="s">
        <v>245</v>
      </c>
      <c r="H13" s="11" t="s">
        <v>246</v>
      </c>
      <c r="I13" s="11" t="s">
        <v>247</v>
      </c>
      <c r="J13" s="11" t="s">
        <v>248</v>
      </c>
      <c r="K13" s="11" t="s">
        <v>249</v>
      </c>
      <c r="L13" s="11" t="s">
        <v>250</v>
      </c>
      <c r="M13" s="11" t="s">
        <v>251</v>
      </c>
      <c r="N13" s="11" t="s">
        <v>252</v>
      </c>
      <c r="O13" s="11" t="s">
        <v>253</v>
      </c>
      <c r="P13" s="11" t="s">
        <v>254</v>
      </c>
      <c r="Q13" s="11" t="s">
        <v>87</v>
      </c>
      <c r="R13" s="11" t="s">
        <v>255</v>
      </c>
      <c r="S13" s="11" t="s">
        <v>256</v>
      </c>
      <c r="T13" s="11" t="s">
        <v>257</v>
      </c>
      <c r="U13" s="14"/>
      <c r="V13" s="14"/>
      <c r="W13" s="15" t="str">
        <f t="shared" si="0"/>
        <v/>
      </c>
      <c r="X13" s="16"/>
    </row>
    <row r="14" spans="1:24" ht="70" x14ac:dyDescent="0.2">
      <c r="A14" s="11" t="s">
        <v>53</v>
      </c>
      <c r="B14" s="11" t="s">
        <v>54</v>
      </c>
      <c r="C14" s="13" t="s">
        <v>258</v>
      </c>
      <c r="D14" s="9" t="s">
        <v>259</v>
      </c>
      <c r="E14" s="11" t="s">
        <v>260</v>
      </c>
      <c r="F14" s="11" t="s">
        <v>261</v>
      </c>
      <c r="G14" s="11" t="s">
        <v>262</v>
      </c>
      <c r="H14" s="11" t="s">
        <v>263</v>
      </c>
      <c r="I14" s="11" t="s">
        <v>264</v>
      </c>
      <c r="J14" s="11" t="s">
        <v>265</v>
      </c>
      <c r="K14" s="11" t="s">
        <v>266</v>
      </c>
      <c r="L14" s="11" t="s">
        <v>267</v>
      </c>
      <c r="M14" s="11" t="s">
        <v>268</v>
      </c>
      <c r="N14" s="11" t="s">
        <v>269</v>
      </c>
      <c r="O14" s="11" t="s">
        <v>270</v>
      </c>
      <c r="P14" s="11" t="s">
        <v>271</v>
      </c>
      <c r="Q14" s="11" t="s">
        <v>87</v>
      </c>
      <c r="R14" s="11" t="s">
        <v>272</v>
      </c>
      <c r="S14" s="11" t="s">
        <v>273</v>
      </c>
      <c r="T14" s="11" t="s">
        <v>274</v>
      </c>
      <c r="U14" s="14"/>
      <c r="V14" s="14"/>
      <c r="W14" s="15" t="str">
        <f t="shared" si="0"/>
        <v/>
      </c>
      <c r="X14" s="16"/>
    </row>
    <row r="15" spans="1:24" ht="70" x14ac:dyDescent="0.2">
      <c r="A15" s="11" t="s">
        <v>53</v>
      </c>
      <c r="B15" s="11" t="s">
        <v>54</v>
      </c>
      <c r="C15" s="13" t="s">
        <v>275</v>
      </c>
      <c r="D15" s="9" t="s">
        <v>276</v>
      </c>
      <c r="E15" s="11" t="s">
        <v>277</v>
      </c>
      <c r="F15" s="11" t="s">
        <v>278</v>
      </c>
      <c r="G15" s="11" t="s">
        <v>279</v>
      </c>
      <c r="H15" s="11" t="s">
        <v>280</v>
      </c>
      <c r="I15" s="11" t="s">
        <v>281</v>
      </c>
      <c r="J15" s="11" t="s">
        <v>282</v>
      </c>
      <c r="K15" s="11" t="s">
        <v>283</v>
      </c>
      <c r="L15" s="11" t="s">
        <v>284</v>
      </c>
      <c r="M15" s="11" t="s">
        <v>285</v>
      </c>
      <c r="N15" s="11" t="s">
        <v>286</v>
      </c>
      <c r="O15" s="11" t="s">
        <v>287</v>
      </c>
      <c r="P15" s="11" t="s">
        <v>288</v>
      </c>
      <c r="Q15" s="11" t="s">
        <v>289</v>
      </c>
      <c r="R15" s="11" t="s">
        <v>290</v>
      </c>
      <c r="S15" s="11" t="s">
        <v>291</v>
      </c>
      <c r="T15" s="11" t="s">
        <v>292</v>
      </c>
      <c r="U15" s="14"/>
      <c r="V15" s="14"/>
      <c r="W15" s="15" t="str">
        <f t="shared" si="0"/>
        <v/>
      </c>
      <c r="X15" s="16"/>
    </row>
    <row r="16" spans="1:24" ht="70" x14ac:dyDescent="0.2">
      <c r="A16" s="11" t="s">
        <v>53</v>
      </c>
      <c r="B16" s="11" t="s">
        <v>54</v>
      </c>
      <c r="C16" s="13" t="s">
        <v>293</v>
      </c>
      <c r="D16" s="9" t="s">
        <v>294</v>
      </c>
      <c r="E16" s="11" t="s">
        <v>295</v>
      </c>
      <c r="F16" s="11" t="s">
        <v>296</v>
      </c>
      <c r="G16" s="11" t="s">
        <v>297</v>
      </c>
      <c r="H16" s="11" t="s">
        <v>298</v>
      </c>
      <c r="I16" s="11" t="s">
        <v>299</v>
      </c>
      <c r="J16" s="11" t="s">
        <v>300</v>
      </c>
      <c r="K16" s="11" t="s">
        <v>301</v>
      </c>
      <c r="L16" s="11" t="s">
        <v>302</v>
      </c>
      <c r="M16" s="11" t="s">
        <v>303</v>
      </c>
      <c r="N16" s="11" t="s">
        <v>304</v>
      </c>
      <c r="O16" s="11" t="s">
        <v>305</v>
      </c>
      <c r="P16" s="11" t="s">
        <v>306</v>
      </c>
      <c r="Q16" s="11" t="s">
        <v>87</v>
      </c>
      <c r="R16" s="11" t="s">
        <v>307</v>
      </c>
      <c r="S16" s="11" t="s">
        <v>308</v>
      </c>
      <c r="T16" s="11" t="s">
        <v>309</v>
      </c>
      <c r="U16" s="14"/>
      <c r="V16" s="14"/>
      <c r="W16" s="15" t="str">
        <f t="shared" si="0"/>
        <v/>
      </c>
      <c r="X16" s="16"/>
    </row>
    <row r="17" spans="1:24" ht="70" x14ac:dyDescent="0.2">
      <c r="A17" s="11" t="s">
        <v>53</v>
      </c>
      <c r="B17" s="11" t="s">
        <v>54</v>
      </c>
      <c r="C17" s="13" t="s">
        <v>310</v>
      </c>
      <c r="D17" s="9" t="s">
        <v>311</v>
      </c>
      <c r="E17" s="11" t="s">
        <v>312</v>
      </c>
      <c r="F17" s="11" t="s">
        <v>313</v>
      </c>
      <c r="G17" s="11" t="s">
        <v>314</v>
      </c>
      <c r="H17" s="11" t="s">
        <v>315</v>
      </c>
      <c r="I17" s="11" t="s">
        <v>316</v>
      </c>
      <c r="J17" s="11" t="s">
        <v>317</v>
      </c>
      <c r="K17" s="11" t="s">
        <v>318</v>
      </c>
      <c r="L17" s="11" t="s">
        <v>319</v>
      </c>
      <c r="M17" s="11" t="s">
        <v>320</v>
      </c>
      <c r="N17" s="11" t="s">
        <v>321</v>
      </c>
      <c r="O17" s="11" t="s">
        <v>322</v>
      </c>
      <c r="P17" s="11" t="s">
        <v>323</v>
      </c>
      <c r="Q17" s="11" t="s">
        <v>87</v>
      </c>
      <c r="R17" s="11" t="s">
        <v>324</v>
      </c>
      <c r="S17" s="11" t="s">
        <v>325</v>
      </c>
      <c r="T17" s="11" t="s">
        <v>326</v>
      </c>
      <c r="U17" s="14"/>
      <c r="V17" s="14"/>
      <c r="W17" s="15" t="str">
        <f t="shared" si="0"/>
        <v/>
      </c>
      <c r="X17" s="16"/>
    </row>
    <row r="18" spans="1:24" ht="84" x14ac:dyDescent="0.2">
      <c r="A18" s="11" t="s">
        <v>53</v>
      </c>
      <c r="B18" s="11" t="s">
        <v>54</v>
      </c>
      <c r="C18" s="13" t="s">
        <v>327</v>
      </c>
      <c r="D18" s="9" t="s">
        <v>328</v>
      </c>
      <c r="E18" s="11" t="s">
        <v>329</v>
      </c>
      <c r="F18" s="11" t="s">
        <v>330</v>
      </c>
      <c r="G18" s="11" t="s">
        <v>331</v>
      </c>
      <c r="H18" s="11" t="s">
        <v>332</v>
      </c>
      <c r="I18" s="11" t="s">
        <v>333</v>
      </c>
      <c r="J18" s="11" t="s">
        <v>334</v>
      </c>
      <c r="K18" s="11" t="s">
        <v>335</v>
      </c>
      <c r="L18" s="11" t="s">
        <v>336</v>
      </c>
      <c r="M18" s="11" t="s">
        <v>337</v>
      </c>
      <c r="N18" s="11" t="s">
        <v>338</v>
      </c>
      <c r="O18" s="11" t="s">
        <v>339</v>
      </c>
      <c r="P18" s="11" t="s">
        <v>340</v>
      </c>
      <c r="Q18" s="11" t="s">
        <v>87</v>
      </c>
      <c r="R18" s="11" t="s">
        <v>341</v>
      </c>
      <c r="S18" s="11" t="s">
        <v>342</v>
      </c>
      <c r="T18" s="11" t="s">
        <v>343</v>
      </c>
      <c r="U18" s="14"/>
      <c r="V18" s="14"/>
      <c r="W18" s="15" t="str">
        <f t="shared" si="0"/>
        <v/>
      </c>
      <c r="X18" s="16"/>
    </row>
    <row r="19" spans="1:24" ht="70" x14ac:dyDescent="0.2">
      <c r="A19" s="11" t="s">
        <v>53</v>
      </c>
      <c r="B19" s="11" t="s">
        <v>54</v>
      </c>
      <c r="C19" s="13" t="s">
        <v>344</v>
      </c>
      <c r="D19" s="9" t="s">
        <v>345</v>
      </c>
      <c r="E19" s="11" t="s">
        <v>346</v>
      </c>
      <c r="F19" s="11" t="s">
        <v>347</v>
      </c>
      <c r="G19" s="11" t="s">
        <v>348</v>
      </c>
      <c r="H19" s="11" t="s">
        <v>349</v>
      </c>
      <c r="I19" s="11" t="s">
        <v>350</v>
      </c>
      <c r="J19" s="11" t="s">
        <v>351</v>
      </c>
      <c r="K19" s="11" t="s">
        <v>352</v>
      </c>
      <c r="L19" s="11" t="s">
        <v>353</v>
      </c>
      <c r="M19" s="11" t="s">
        <v>354</v>
      </c>
      <c r="N19" s="11" t="s">
        <v>355</v>
      </c>
      <c r="O19" s="11" t="s">
        <v>356</v>
      </c>
      <c r="P19" s="11" t="s">
        <v>357</v>
      </c>
      <c r="Q19" s="11" t="s">
        <v>87</v>
      </c>
      <c r="R19" s="11" t="s">
        <v>358</v>
      </c>
      <c r="S19" s="11" t="s">
        <v>359</v>
      </c>
      <c r="T19" s="11" t="s">
        <v>360</v>
      </c>
      <c r="U19" s="14"/>
      <c r="V19" s="14"/>
      <c r="W19" s="15" t="str">
        <f t="shared" si="0"/>
        <v/>
      </c>
      <c r="X19" s="16"/>
    </row>
    <row r="20" spans="1:24" ht="70" x14ac:dyDescent="0.2">
      <c r="A20" s="11" t="s">
        <v>53</v>
      </c>
      <c r="B20" s="11" t="s">
        <v>54</v>
      </c>
      <c r="C20" s="13" t="s">
        <v>361</v>
      </c>
      <c r="D20" s="9" t="s">
        <v>362</v>
      </c>
      <c r="E20" s="11" t="s">
        <v>363</v>
      </c>
      <c r="F20" s="11" t="s">
        <v>364</v>
      </c>
      <c r="G20" s="11" t="s">
        <v>365</v>
      </c>
      <c r="H20" s="11" t="s">
        <v>366</v>
      </c>
      <c r="I20" s="11" t="s">
        <v>367</v>
      </c>
      <c r="J20" s="11" t="s">
        <v>368</v>
      </c>
      <c r="K20" s="11" t="s">
        <v>369</v>
      </c>
      <c r="L20" s="11" t="s">
        <v>370</v>
      </c>
      <c r="M20" s="11" t="s">
        <v>371</v>
      </c>
      <c r="N20" s="11" t="s">
        <v>372</v>
      </c>
      <c r="O20" s="11" t="s">
        <v>373</v>
      </c>
      <c r="P20" s="11" t="s">
        <v>374</v>
      </c>
      <c r="Q20" s="11" t="s">
        <v>87</v>
      </c>
      <c r="R20" s="11" t="s">
        <v>87</v>
      </c>
      <c r="S20" s="11" t="s">
        <v>87</v>
      </c>
      <c r="T20" s="11" t="s">
        <v>375</v>
      </c>
      <c r="U20" s="14"/>
      <c r="V20" s="14"/>
      <c r="W20" s="15" t="str">
        <f t="shared" si="0"/>
        <v/>
      </c>
      <c r="X20" s="16"/>
    </row>
    <row r="21" spans="1:24" ht="70" x14ac:dyDescent="0.2">
      <c r="A21" s="11" t="s">
        <v>53</v>
      </c>
      <c r="B21" s="11" t="s">
        <v>54</v>
      </c>
      <c r="C21" s="13" t="s">
        <v>376</v>
      </c>
      <c r="D21" s="9" t="s">
        <v>377</v>
      </c>
      <c r="E21" s="11" t="s">
        <v>378</v>
      </c>
      <c r="F21" s="11" t="s">
        <v>379</v>
      </c>
      <c r="G21" s="11" t="s">
        <v>380</v>
      </c>
      <c r="H21" s="11" t="s">
        <v>381</v>
      </c>
      <c r="I21" s="11" t="s">
        <v>382</v>
      </c>
      <c r="J21" s="11" t="s">
        <v>383</v>
      </c>
      <c r="K21" s="11" t="s">
        <v>384</v>
      </c>
      <c r="L21" s="11" t="s">
        <v>385</v>
      </c>
      <c r="M21" s="11" t="s">
        <v>386</v>
      </c>
      <c r="N21" s="11" t="s">
        <v>387</v>
      </c>
      <c r="O21" s="11" t="s">
        <v>388</v>
      </c>
      <c r="P21" s="11" t="s">
        <v>389</v>
      </c>
      <c r="Q21" s="11" t="s">
        <v>390</v>
      </c>
      <c r="R21" s="11" t="s">
        <v>391</v>
      </c>
      <c r="S21" s="11" t="s">
        <v>392</v>
      </c>
      <c r="T21" s="11" t="s">
        <v>393</v>
      </c>
      <c r="U21" s="14"/>
      <c r="V21" s="14"/>
      <c r="W21" s="15" t="str">
        <f t="shared" si="0"/>
        <v/>
      </c>
      <c r="X21" s="16"/>
    </row>
    <row r="22" spans="1:24" ht="70" x14ac:dyDescent="0.2">
      <c r="A22" s="11" t="s">
        <v>53</v>
      </c>
      <c r="B22" s="11" t="s">
        <v>394</v>
      </c>
      <c r="C22" s="13" t="s">
        <v>395</v>
      </c>
      <c r="D22" s="9" t="s">
        <v>396</v>
      </c>
      <c r="E22" s="11" t="s">
        <v>397</v>
      </c>
      <c r="F22" s="11" t="s">
        <v>398</v>
      </c>
      <c r="G22" s="11" t="s">
        <v>399</v>
      </c>
      <c r="H22" s="11" t="s">
        <v>400</v>
      </c>
      <c r="I22" s="11" t="s">
        <v>401</v>
      </c>
      <c r="J22" s="11" t="s">
        <v>402</v>
      </c>
      <c r="K22" s="11" t="s">
        <v>403</v>
      </c>
      <c r="L22" s="11" t="s">
        <v>404</v>
      </c>
      <c r="M22" s="11" t="s">
        <v>405</v>
      </c>
      <c r="N22" s="11" t="s">
        <v>406</v>
      </c>
      <c r="O22" s="11" t="s">
        <v>407</v>
      </c>
      <c r="P22" s="11" t="s">
        <v>408</v>
      </c>
      <c r="Q22" s="11" t="s">
        <v>87</v>
      </c>
      <c r="R22" s="11" t="s">
        <v>409</v>
      </c>
      <c r="S22" s="11" t="s">
        <v>410</v>
      </c>
      <c r="T22" s="11" t="s">
        <v>411</v>
      </c>
      <c r="U22" s="14"/>
      <c r="V22" s="14"/>
      <c r="W22" s="15" t="str">
        <f t="shared" si="0"/>
        <v/>
      </c>
      <c r="X22" s="16"/>
    </row>
    <row r="23" spans="1:24" ht="84" x14ac:dyDescent="0.2">
      <c r="A23" s="11" t="s">
        <v>53</v>
      </c>
      <c r="B23" s="11" t="s">
        <v>394</v>
      </c>
      <c r="C23" s="13" t="s">
        <v>412</v>
      </c>
      <c r="D23" s="9" t="s">
        <v>413</v>
      </c>
      <c r="E23" s="11" t="s">
        <v>414</v>
      </c>
      <c r="F23" s="11" t="s">
        <v>415</v>
      </c>
      <c r="G23" s="11" t="s">
        <v>416</v>
      </c>
      <c r="H23" s="11" t="s">
        <v>417</v>
      </c>
      <c r="I23" s="11" t="s">
        <v>418</v>
      </c>
      <c r="J23" s="11" t="s">
        <v>419</v>
      </c>
      <c r="K23" s="11" t="s">
        <v>420</v>
      </c>
      <c r="L23" s="11" t="s">
        <v>421</v>
      </c>
      <c r="M23" s="11" t="s">
        <v>422</v>
      </c>
      <c r="N23" s="11" t="s">
        <v>423</v>
      </c>
      <c r="O23" s="11" t="s">
        <v>424</v>
      </c>
      <c r="P23" s="11" t="s">
        <v>425</v>
      </c>
      <c r="Q23" s="11" t="s">
        <v>87</v>
      </c>
      <c r="R23" s="11" t="s">
        <v>426</v>
      </c>
      <c r="S23" s="11" t="s">
        <v>427</v>
      </c>
      <c r="T23" s="11" t="s">
        <v>428</v>
      </c>
      <c r="U23" s="14"/>
      <c r="V23" s="14"/>
      <c r="W23" s="15" t="str">
        <f t="shared" si="0"/>
        <v/>
      </c>
      <c r="X23" s="16"/>
    </row>
    <row r="24" spans="1:24" ht="70" x14ac:dyDescent="0.2">
      <c r="A24" s="11" t="s">
        <v>53</v>
      </c>
      <c r="B24" s="11" t="s">
        <v>394</v>
      </c>
      <c r="C24" s="13" t="s">
        <v>429</v>
      </c>
      <c r="D24" s="9" t="s">
        <v>430</v>
      </c>
      <c r="E24" s="11" t="s">
        <v>431</v>
      </c>
      <c r="F24" s="11" t="s">
        <v>432</v>
      </c>
      <c r="G24" s="11" t="s">
        <v>433</v>
      </c>
      <c r="H24" s="11" t="s">
        <v>434</v>
      </c>
      <c r="I24" s="11" t="s">
        <v>435</v>
      </c>
      <c r="J24" s="11" t="s">
        <v>436</v>
      </c>
      <c r="K24" s="11" t="s">
        <v>437</v>
      </c>
      <c r="L24" s="11" t="s">
        <v>438</v>
      </c>
      <c r="M24" s="11" t="s">
        <v>439</v>
      </c>
      <c r="N24" s="11" t="s">
        <v>119</v>
      </c>
      <c r="O24" s="11" t="s">
        <v>440</v>
      </c>
      <c r="P24" s="11" t="s">
        <v>441</v>
      </c>
      <c r="Q24" s="11" t="s">
        <v>87</v>
      </c>
      <c r="R24" s="11" t="s">
        <v>442</v>
      </c>
      <c r="S24" s="11" t="s">
        <v>443</v>
      </c>
      <c r="T24" s="11" t="s">
        <v>444</v>
      </c>
      <c r="U24" s="14"/>
      <c r="V24" s="14"/>
      <c r="W24" s="15" t="str">
        <f t="shared" si="0"/>
        <v/>
      </c>
      <c r="X24" s="16"/>
    </row>
    <row r="25" spans="1:24" ht="70" x14ac:dyDescent="0.2">
      <c r="A25" s="11" t="s">
        <v>53</v>
      </c>
      <c r="B25" s="11" t="s">
        <v>394</v>
      </c>
      <c r="C25" s="13" t="s">
        <v>445</v>
      </c>
      <c r="D25" s="9" t="s">
        <v>446</v>
      </c>
      <c r="E25" s="11" t="s">
        <v>447</v>
      </c>
      <c r="F25" s="11" t="s">
        <v>448</v>
      </c>
      <c r="G25" s="11" t="s">
        <v>449</v>
      </c>
      <c r="H25" s="11" t="s">
        <v>450</v>
      </c>
      <c r="I25" s="11" t="s">
        <v>451</v>
      </c>
      <c r="J25" s="11" t="s">
        <v>452</v>
      </c>
      <c r="K25" s="11" t="s">
        <v>453</v>
      </c>
      <c r="L25" s="11" t="s">
        <v>454</v>
      </c>
      <c r="M25" s="11" t="s">
        <v>455</v>
      </c>
      <c r="N25" s="11" t="s">
        <v>456</v>
      </c>
      <c r="O25" s="11" t="s">
        <v>457</v>
      </c>
      <c r="P25" s="11" t="s">
        <v>425</v>
      </c>
      <c r="Q25" s="11" t="s">
        <v>87</v>
      </c>
      <c r="R25" s="11" t="s">
        <v>426</v>
      </c>
      <c r="S25" s="11" t="s">
        <v>458</v>
      </c>
      <c r="T25" s="11" t="s">
        <v>459</v>
      </c>
      <c r="U25" s="14"/>
      <c r="V25" s="14"/>
      <c r="W25" s="15" t="str">
        <f t="shared" si="0"/>
        <v/>
      </c>
      <c r="X25" s="16"/>
    </row>
    <row r="26" spans="1:24" ht="70" x14ac:dyDescent="0.2">
      <c r="A26" s="11" t="s">
        <v>53</v>
      </c>
      <c r="B26" s="11" t="s">
        <v>394</v>
      </c>
      <c r="C26" s="13" t="s">
        <v>460</v>
      </c>
      <c r="D26" s="9" t="s">
        <v>461</v>
      </c>
      <c r="E26" s="11" t="s">
        <v>462</v>
      </c>
      <c r="F26" s="11" t="s">
        <v>463</v>
      </c>
      <c r="G26" s="11" t="s">
        <v>464</v>
      </c>
      <c r="H26" s="11" t="s">
        <v>465</v>
      </c>
      <c r="I26" s="11" t="s">
        <v>466</v>
      </c>
      <c r="J26" s="11" t="s">
        <v>467</v>
      </c>
      <c r="K26" s="11" t="s">
        <v>468</v>
      </c>
      <c r="L26" s="11" t="s">
        <v>469</v>
      </c>
      <c r="M26" s="11" t="s">
        <v>470</v>
      </c>
      <c r="N26" s="11" t="s">
        <v>471</v>
      </c>
      <c r="O26" s="11" t="s">
        <v>472</v>
      </c>
      <c r="P26" s="11" t="s">
        <v>425</v>
      </c>
      <c r="Q26" s="11" t="s">
        <v>87</v>
      </c>
      <c r="R26" s="11" t="s">
        <v>426</v>
      </c>
      <c r="S26" s="11" t="s">
        <v>473</v>
      </c>
      <c r="T26" s="11" t="s">
        <v>474</v>
      </c>
      <c r="U26" s="14"/>
      <c r="V26" s="14"/>
      <c r="W26" s="15" t="str">
        <f t="shared" si="0"/>
        <v/>
      </c>
      <c r="X26" s="16"/>
    </row>
    <row r="27" spans="1:24" ht="70" x14ac:dyDescent="0.2">
      <c r="A27" s="11" t="s">
        <v>53</v>
      </c>
      <c r="B27" s="11" t="s">
        <v>394</v>
      </c>
      <c r="C27" s="13" t="s">
        <v>475</v>
      </c>
      <c r="D27" s="9" t="s">
        <v>476</v>
      </c>
      <c r="E27" s="11" t="s">
        <v>477</v>
      </c>
      <c r="F27" s="11" t="s">
        <v>478</v>
      </c>
      <c r="G27" s="11" t="s">
        <v>479</v>
      </c>
      <c r="H27" s="11" t="s">
        <v>480</v>
      </c>
      <c r="I27" s="11" t="s">
        <v>481</v>
      </c>
      <c r="J27" s="11" t="s">
        <v>482</v>
      </c>
      <c r="K27" s="11" t="s">
        <v>483</v>
      </c>
      <c r="L27" s="11" t="s">
        <v>484</v>
      </c>
      <c r="M27" s="11" t="s">
        <v>485</v>
      </c>
      <c r="N27" s="11" t="s">
        <v>486</v>
      </c>
      <c r="O27" s="11" t="s">
        <v>487</v>
      </c>
      <c r="P27" s="11" t="s">
        <v>488</v>
      </c>
      <c r="Q27" s="11" t="s">
        <v>87</v>
      </c>
      <c r="R27" s="11" t="s">
        <v>489</v>
      </c>
      <c r="S27" s="11" t="s">
        <v>490</v>
      </c>
      <c r="T27" s="11" t="s">
        <v>491</v>
      </c>
      <c r="U27" s="14"/>
      <c r="V27" s="14"/>
      <c r="W27" s="15" t="str">
        <f t="shared" si="0"/>
        <v/>
      </c>
      <c r="X27" s="16"/>
    </row>
    <row r="28" spans="1:24" ht="70" x14ac:dyDescent="0.2">
      <c r="A28" s="11" t="s">
        <v>53</v>
      </c>
      <c r="B28" s="11" t="s">
        <v>394</v>
      </c>
      <c r="C28" s="13" t="s">
        <v>492</v>
      </c>
      <c r="D28" s="9" t="s">
        <v>493</v>
      </c>
      <c r="E28" s="11" t="s">
        <v>494</v>
      </c>
      <c r="F28" s="11" t="s">
        <v>495</v>
      </c>
      <c r="G28" s="11" t="s">
        <v>496</v>
      </c>
      <c r="H28" s="11" t="s">
        <v>497</v>
      </c>
      <c r="I28" s="11" t="s">
        <v>498</v>
      </c>
      <c r="J28" s="11" t="s">
        <v>499</v>
      </c>
      <c r="K28" s="11" t="s">
        <v>500</v>
      </c>
      <c r="L28" s="11" t="s">
        <v>501</v>
      </c>
      <c r="M28" s="11" t="s">
        <v>502</v>
      </c>
      <c r="N28" s="11" t="s">
        <v>503</v>
      </c>
      <c r="O28" s="11" t="s">
        <v>504</v>
      </c>
      <c r="P28" s="11" t="s">
        <v>505</v>
      </c>
      <c r="Q28" s="11" t="s">
        <v>87</v>
      </c>
      <c r="R28" s="11" t="s">
        <v>506</v>
      </c>
      <c r="S28" s="11" t="s">
        <v>507</v>
      </c>
      <c r="T28" s="11" t="s">
        <v>508</v>
      </c>
      <c r="U28" s="14"/>
      <c r="V28" s="14"/>
      <c r="W28" s="15" t="str">
        <f t="shared" si="0"/>
        <v/>
      </c>
      <c r="X28" s="16"/>
    </row>
    <row r="29" spans="1:24" ht="70" x14ac:dyDescent="0.2">
      <c r="A29" s="11" t="s">
        <v>53</v>
      </c>
      <c r="B29" s="11" t="s">
        <v>394</v>
      </c>
      <c r="C29" s="13" t="s">
        <v>509</v>
      </c>
      <c r="D29" s="9" t="s">
        <v>510</v>
      </c>
      <c r="E29" s="11" t="s">
        <v>511</v>
      </c>
      <c r="F29" s="11" t="s">
        <v>512</v>
      </c>
      <c r="G29" s="11" t="s">
        <v>513</v>
      </c>
      <c r="H29" s="11" t="s">
        <v>514</v>
      </c>
      <c r="I29" s="11" t="s">
        <v>515</v>
      </c>
      <c r="J29" s="11" t="s">
        <v>516</v>
      </c>
      <c r="K29" s="11" t="s">
        <v>517</v>
      </c>
      <c r="L29" s="11" t="s">
        <v>518</v>
      </c>
      <c r="M29" s="11" t="s">
        <v>519</v>
      </c>
      <c r="N29" s="11" t="s">
        <v>520</v>
      </c>
      <c r="O29" s="11" t="s">
        <v>521</v>
      </c>
      <c r="P29" s="11" t="s">
        <v>522</v>
      </c>
      <c r="Q29" s="11" t="s">
        <v>87</v>
      </c>
      <c r="R29" s="11" t="s">
        <v>506</v>
      </c>
      <c r="S29" s="11" t="s">
        <v>523</v>
      </c>
      <c r="T29" s="11" t="s">
        <v>524</v>
      </c>
      <c r="U29" s="14"/>
      <c r="V29" s="14"/>
      <c r="W29" s="15" t="str">
        <f t="shared" si="0"/>
        <v/>
      </c>
      <c r="X29" s="16"/>
    </row>
    <row r="30" spans="1:24" ht="56" x14ac:dyDescent="0.2">
      <c r="A30" s="11" t="s">
        <v>53</v>
      </c>
      <c r="B30" s="11" t="s">
        <v>394</v>
      </c>
      <c r="C30" s="13" t="s">
        <v>525</v>
      </c>
      <c r="D30" s="9" t="s">
        <v>526</v>
      </c>
      <c r="E30" s="11" t="s">
        <v>527</v>
      </c>
      <c r="F30" s="11" t="s">
        <v>528</v>
      </c>
      <c r="G30" s="11" t="s">
        <v>529</v>
      </c>
      <c r="H30" s="11" t="s">
        <v>530</v>
      </c>
      <c r="I30" s="11" t="s">
        <v>531</v>
      </c>
      <c r="J30" s="11" t="s">
        <v>532</v>
      </c>
      <c r="K30" s="11" t="s">
        <v>533</v>
      </c>
      <c r="L30" s="11" t="s">
        <v>534</v>
      </c>
      <c r="M30" s="11" t="s">
        <v>535</v>
      </c>
      <c r="N30" s="11" t="s">
        <v>536</v>
      </c>
      <c r="O30" s="11" t="s">
        <v>537</v>
      </c>
      <c r="P30" s="11" t="s">
        <v>538</v>
      </c>
      <c r="Q30" s="11" t="s">
        <v>87</v>
      </c>
      <c r="R30" s="11" t="s">
        <v>506</v>
      </c>
      <c r="S30" s="11" t="s">
        <v>539</v>
      </c>
      <c r="T30" s="11" t="s">
        <v>540</v>
      </c>
      <c r="U30" s="14"/>
      <c r="V30" s="14"/>
      <c r="W30" s="15" t="str">
        <f t="shared" si="0"/>
        <v/>
      </c>
      <c r="X30" s="16"/>
    </row>
    <row r="31" spans="1:24" ht="70" x14ac:dyDescent="0.2">
      <c r="A31" s="11" t="s">
        <v>53</v>
      </c>
      <c r="B31" s="11" t="s">
        <v>394</v>
      </c>
      <c r="C31" s="13" t="s">
        <v>541</v>
      </c>
      <c r="D31" s="9" t="s">
        <v>542</v>
      </c>
      <c r="E31" s="11" t="s">
        <v>543</v>
      </c>
      <c r="F31" s="11" t="s">
        <v>544</v>
      </c>
      <c r="G31" s="11" t="s">
        <v>545</v>
      </c>
      <c r="H31" s="11" t="s">
        <v>546</v>
      </c>
      <c r="I31" s="11" t="s">
        <v>547</v>
      </c>
      <c r="J31" s="11" t="s">
        <v>548</v>
      </c>
      <c r="K31" s="11" t="s">
        <v>549</v>
      </c>
      <c r="L31" s="11" t="s">
        <v>550</v>
      </c>
      <c r="M31" s="11" t="s">
        <v>551</v>
      </c>
      <c r="N31" s="11" t="s">
        <v>552</v>
      </c>
      <c r="O31" s="11" t="s">
        <v>553</v>
      </c>
      <c r="P31" s="11" t="s">
        <v>554</v>
      </c>
      <c r="Q31" s="11" t="s">
        <v>87</v>
      </c>
      <c r="R31" s="11" t="s">
        <v>555</v>
      </c>
      <c r="S31" s="11" t="s">
        <v>556</v>
      </c>
      <c r="T31" s="11" t="s">
        <v>557</v>
      </c>
      <c r="U31" s="14"/>
      <c r="V31" s="14"/>
      <c r="W31" s="15" t="str">
        <f t="shared" si="0"/>
        <v/>
      </c>
      <c r="X31" s="16"/>
    </row>
    <row r="32" spans="1:24" ht="70" x14ac:dyDescent="0.2">
      <c r="A32" s="11" t="s">
        <v>53</v>
      </c>
      <c r="B32" s="11" t="s">
        <v>394</v>
      </c>
      <c r="C32" s="13" t="s">
        <v>558</v>
      </c>
      <c r="D32" s="9" t="s">
        <v>559</v>
      </c>
      <c r="E32" s="11" t="s">
        <v>560</v>
      </c>
      <c r="F32" s="11" t="s">
        <v>561</v>
      </c>
      <c r="G32" s="11" t="s">
        <v>562</v>
      </c>
      <c r="H32" s="11" t="s">
        <v>563</v>
      </c>
      <c r="I32" s="11" t="s">
        <v>564</v>
      </c>
      <c r="J32" s="11" t="s">
        <v>565</v>
      </c>
      <c r="K32" s="11" t="s">
        <v>566</v>
      </c>
      <c r="L32" s="11" t="s">
        <v>567</v>
      </c>
      <c r="M32" s="11" t="s">
        <v>568</v>
      </c>
      <c r="N32" s="11" t="s">
        <v>569</v>
      </c>
      <c r="O32" s="11" t="s">
        <v>570</v>
      </c>
      <c r="P32" s="11" t="s">
        <v>571</v>
      </c>
      <c r="Q32" s="11" t="s">
        <v>87</v>
      </c>
      <c r="R32" s="11" t="s">
        <v>87</v>
      </c>
      <c r="S32" s="11" t="s">
        <v>572</v>
      </c>
      <c r="T32" s="11" t="s">
        <v>573</v>
      </c>
      <c r="U32" s="14"/>
      <c r="V32" s="14"/>
      <c r="W32" s="15" t="str">
        <f t="shared" si="0"/>
        <v/>
      </c>
      <c r="X32" s="16"/>
    </row>
    <row r="33" spans="1:24" ht="70" x14ac:dyDescent="0.2">
      <c r="A33" s="11" t="s">
        <v>53</v>
      </c>
      <c r="B33" s="11" t="s">
        <v>394</v>
      </c>
      <c r="C33" s="13" t="s">
        <v>574</v>
      </c>
      <c r="D33" s="9" t="s">
        <v>575</v>
      </c>
      <c r="E33" s="11" t="s">
        <v>576</v>
      </c>
      <c r="F33" s="11" t="s">
        <v>577</v>
      </c>
      <c r="G33" s="11" t="s">
        <v>578</v>
      </c>
      <c r="H33" s="11" t="s">
        <v>579</v>
      </c>
      <c r="I33" s="11" t="s">
        <v>580</v>
      </c>
      <c r="J33" s="11" t="s">
        <v>581</v>
      </c>
      <c r="K33" s="11" t="s">
        <v>582</v>
      </c>
      <c r="L33" s="11" t="s">
        <v>583</v>
      </c>
      <c r="M33" s="11" t="s">
        <v>584</v>
      </c>
      <c r="N33" s="11" t="s">
        <v>585</v>
      </c>
      <c r="O33" s="11" t="s">
        <v>586</v>
      </c>
      <c r="P33" s="11" t="s">
        <v>587</v>
      </c>
      <c r="Q33" s="11" t="s">
        <v>87</v>
      </c>
      <c r="R33" s="11" t="s">
        <v>588</v>
      </c>
      <c r="S33" s="11" t="s">
        <v>589</v>
      </c>
      <c r="T33" s="11" t="s">
        <v>590</v>
      </c>
      <c r="U33" s="14"/>
      <c r="V33" s="14"/>
      <c r="W33" s="15" t="str">
        <f t="shared" si="0"/>
        <v/>
      </c>
      <c r="X33" s="16"/>
    </row>
    <row r="34" spans="1:24" ht="70" x14ac:dyDescent="0.2">
      <c r="A34" s="11" t="s">
        <v>53</v>
      </c>
      <c r="B34" s="11" t="s">
        <v>394</v>
      </c>
      <c r="C34" s="13" t="s">
        <v>591</v>
      </c>
      <c r="D34" s="9" t="s">
        <v>592</v>
      </c>
      <c r="E34" s="11" t="s">
        <v>593</v>
      </c>
      <c r="F34" s="11" t="s">
        <v>594</v>
      </c>
      <c r="G34" s="11" t="s">
        <v>595</v>
      </c>
      <c r="H34" s="11" t="s">
        <v>596</v>
      </c>
      <c r="I34" s="11" t="s">
        <v>597</v>
      </c>
      <c r="J34" s="11" t="s">
        <v>598</v>
      </c>
      <c r="K34" s="11" t="s">
        <v>599</v>
      </c>
      <c r="L34" s="11" t="s">
        <v>600</v>
      </c>
      <c r="M34" s="11" t="s">
        <v>601</v>
      </c>
      <c r="N34" s="11" t="s">
        <v>602</v>
      </c>
      <c r="O34" s="11" t="s">
        <v>603</v>
      </c>
      <c r="P34" s="11" t="s">
        <v>604</v>
      </c>
      <c r="Q34" s="11" t="s">
        <v>390</v>
      </c>
      <c r="R34" s="11" t="s">
        <v>605</v>
      </c>
      <c r="S34" s="11" t="s">
        <v>606</v>
      </c>
      <c r="T34" s="11" t="s">
        <v>607</v>
      </c>
      <c r="U34" s="14"/>
      <c r="V34" s="14"/>
      <c r="W34" s="15" t="str">
        <f t="shared" si="0"/>
        <v/>
      </c>
      <c r="X34" s="16"/>
    </row>
    <row r="35" spans="1:24" ht="70" x14ac:dyDescent="0.2">
      <c r="A35" s="11" t="s">
        <v>53</v>
      </c>
      <c r="B35" s="11" t="s">
        <v>394</v>
      </c>
      <c r="C35" s="13" t="s">
        <v>608</v>
      </c>
      <c r="D35" s="9" t="s">
        <v>609</v>
      </c>
      <c r="E35" s="11" t="s">
        <v>610</v>
      </c>
      <c r="F35" s="11" t="s">
        <v>611</v>
      </c>
      <c r="G35" s="11" t="s">
        <v>612</v>
      </c>
      <c r="H35" s="11" t="s">
        <v>613</v>
      </c>
      <c r="I35" s="11" t="s">
        <v>614</v>
      </c>
      <c r="J35" s="11" t="s">
        <v>615</v>
      </c>
      <c r="K35" s="11" t="s">
        <v>616</v>
      </c>
      <c r="L35" s="11" t="s">
        <v>617</v>
      </c>
      <c r="M35" s="11" t="s">
        <v>618</v>
      </c>
      <c r="N35" s="11" t="s">
        <v>619</v>
      </c>
      <c r="O35" s="11" t="s">
        <v>620</v>
      </c>
      <c r="P35" s="11" t="s">
        <v>621</v>
      </c>
      <c r="Q35" s="11" t="s">
        <v>87</v>
      </c>
      <c r="R35" s="11" t="s">
        <v>622</v>
      </c>
      <c r="S35" s="11" t="s">
        <v>623</v>
      </c>
      <c r="T35" s="11" t="s">
        <v>624</v>
      </c>
      <c r="U35" s="14"/>
      <c r="V35" s="14"/>
      <c r="W35" s="15" t="str">
        <f t="shared" si="0"/>
        <v/>
      </c>
      <c r="X35" s="16"/>
    </row>
    <row r="36" spans="1:24" ht="70" x14ac:dyDescent="0.2">
      <c r="A36" s="11" t="s">
        <v>53</v>
      </c>
      <c r="B36" s="11" t="s">
        <v>394</v>
      </c>
      <c r="C36" s="13" t="s">
        <v>625</v>
      </c>
      <c r="D36" s="9" t="s">
        <v>626</v>
      </c>
      <c r="E36" s="11" t="s">
        <v>627</v>
      </c>
      <c r="F36" s="11" t="s">
        <v>628</v>
      </c>
      <c r="G36" s="11" t="s">
        <v>629</v>
      </c>
      <c r="H36" s="11" t="s">
        <v>630</v>
      </c>
      <c r="I36" s="11" t="s">
        <v>631</v>
      </c>
      <c r="J36" s="11" t="s">
        <v>632</v>
      </c>
      <c r="K36" s="11" t="s">
        <v>633</v>
      </c>
      <c r="L36" s="11" t="s">
        <v>634</v>
      </c>
      <c r="M36" s="11" t="s">
        <v>635</v>
      </c>
      <c r="N36" s="11" t="s">
        <v>636</v>
      </c>
      <c r="O36" s="11" t="s">
        <v>637</v>
      </c>
      <c r="P36" s="11" t="s">
        <v>638</v>
      </c>
      <c r="Q36" s="11" t="s">
        <v>87</v>
      </c>
      <c r="R36" s="11" t="s">
        <v>87</v>
      </c>
      <c r="S36" s="11" t="s">
        <v>443</v>
      </c>
      <c r="T36" s="11" t="s">
        <v>639</v>
      </c>
      <c r="U36" s="14"/>
      <c r="V36" s="14"/>
      <c r="W36" s="15" t="str">
        <f t="shared" si="0"/>
        <v/>
      </c>
      <c r="X36" s="16"/>
    </row>
    <row r="37" spans="1:24" ht="70" x14ac:dyDescent="0.2">
      <c r="A37" s="11" t="s">
        <v>53</v>
      </c>
      <c r="B37" s="11" t="s">
        <v>394</v>
      </c>
      <c r="C37" s="13" t="s">
        <v>640</v>
      </c>
      <c r="D37" s="9" t="s">
        <v>641</v>
      </c>
      <c r="E37" s="11" t="s">
        <v>642</v>
      </c>
      <c r="F37" s="11" t="s">
        <v>643</v>
      </c>
      <c r="G37" s="11" t="s">
        <v>644</v>
      </c>
      <c r="H37" s="11" t="s">
        <v>645</v>
      </c>
      <c r="I37" s="11" t="s">
        <v>646</v>
      </c>
      <c r="J37" s="11" t="s">
        <v>647</v>
      </c>
      <c r="K37" s="11" t="s">
        <v>648</v>
      </c>
      <c r="L37" s="11" t="s">
        <v>649</v>
      </c>
      <c r="M37" s="11" t="s">
        <v>650</v>
      </c>
      <c r="N37" s="11" t="s">
        <v>651</v>
      </c>
      <c r="O37" s="11" t="s">
        <v>652</v>
      </c>
      <c r="P37" s="11" t="s">
        <v>653</v>
      </c>
      <c r="Q37" s="11" t="s">
        <v>87</v>
      </c>
      <c r="R37" s="11" t="s">
        <v>654</v>
      </c>
      <c r="S37" s="11" t="s">
        <v>655</v>
      </c>
      <c r="T37" s="11" t="s">
        <v>656</v>
      </c>
      <c r="U37" s="14"/>
      <c r="V37" s="14"/>
      <c r="W37" s="15" t="str">
        <f t="shared" si="0"/>
        <v/>
      </c>
      <c r="X37" s="16"/>
    </row>
    <row r="38" spans="1:24" ht="70" x14ac:dyDescent="0.2">
      <c r="A38" s="11" t="s">
        <v>53</v>
      </c>
      <c r="B38" s="11" t="s">
        <v>394</v>
      </c>
      <c r="C38" s="13" t="s">
        <v>657</v>
      </c>
      <c r="D38" s="9" t="s">
        <v>658</v>
      </c>
      <c r="E38" s="11" t="s">
        <v>659</v>
      </c>
      <c r="F38" s="11" t="s">
        <v>660</v>
      </c>
      <c r="G38" s="11" t="s">
        <v>661</v>
      </c>
      <c r="H38" s="11" t="s">
        <v>662</v>
      </c>
      <c r="I38" s="11" t="s">
        <v>663</v>
      </c>
      <c r="J38" s="11" t="s">
        <v>664</v>
      </c>
      <c r="K38" s="11" t="s">
        <v>665</v>
      </c>
      <c r="L38" s="11" t="s">
        <v>666</v>
      </c>
      <c r="M38" s="11" t="s">
        <v>667</v>
      </c>
      <c r="N38" s="11" t="s">
        <v>668</v>
      </c>
      <c r="O38" s="11" t="s">
        <v>669</v>
      </c>
      <c r="P38" s="11" t="s">
        <v>555</v>
      </c>
      <c r="Q38" s="11" t="s">
        <v>87</v>
      </c>
      <c r="R38" s="11" t="s">
        <v>87</v>
      </c>
      <c r="S38" s="11" t="s">
        <v>87</v>
      </c>
      <c r="T38" s="11" t="s">
        <v>670</v>
      </c>
      <c r="U38" s="14"/>
      <c r="V38" s="14"/>
      <c r="W38" s="15" t="str">
        <f t="shared" si="0"/>
        <v/>
      </c>
      <c r="X38" s="16"/>
    </row>
    <row r="39" spans="1:24" ht="70" x14ac:dyDescent="0.2">
      <c r="A39" s="11" t="s">
        <v>53</v>
      </c>
      <c r="B39" s="11" t="s">
        <v>394</v>
      </c>
      <c r="C39" s="13" t="s">
        <v>671</v>
      </c>
      <c r="D39" s="9" t="s">
        <v>672</v>
      </c>
      <c r="E39" s="11" t="s">
        <v>673</v>
      </c>
      <c r="F39" s="11" t="s">
        <v>674</v>
      </c>
      <c r="G39" s="11" t="s">
        <v>675</v>
      </c>
      <c r="H39" s="11" t="s">
        <v>676</v>
      </c>
      <c r="I39" s="11" t="s">
        <v>677</v>
      </c>
      <c r="J39" s="11" t="s">
        <v>678</v>
      </c>
      <c r="K39" s="11" t="s">
        <v>679</v>
      </c>
      <c r="L39" s="11" t="s">
        <v>680</v>
      </c>
      <c r="M39" s="11" t="s">
        <v>681</v>
      </c>
      <c r="N39" s="11" t="s">
        <v>682</v>
      </c>
      <c r="O39" s="11" t="s">
        <v>683</v>
      </c>
      <c r="P39" s="11" t="s">
        <v>684</v>
      </c>
      <c r="Q39" s="11" t="s">
        <v>87</v>
      </c>
      <c r="R39" s="11" t="s">
        <v>555</v>
      </c>
      <c r="S39" s="11" t="s">
        <v>685</v>
      </c>
      <c r="T39" s="11" t="s">
        <v>686</v>
      </c>
      <c r="U39" s="14"/>
      <c r="V39" s="14"/>
      <c r="W39" s="15" t="str">
        <f t="shared" si="0"/>
        <v/>
      </c>
      <c r="X39" s="16"/>
    </row>
    <row r="40" spans="1:24" ht="84" x14ac:dyDescent="0.2">
      <c r="A40" s="11" t="s">
        <v>53</v>
      </c>
      <c r="B40" s="11" t="s">
        <v>394</v>
      </c>
      <c r="C40" s="13" t="s">
        <v>687</v>
      </c>
      <c r="D40" s="9" t="s">
        <v>688</v>
      </c>
      <c r="E40" s="11" t="s">
        <v>689</v>
      </c>
      <c r="F40" s="11" t="s">
        <v>690</v>
      </c>
      <c r="G40" s="11" t="s">
        <v>691</v>
      </c>
      <c r="H40" s="11" t="s">
        <v>692</v>
      </c>
      <c r="I40" s="11" t="s">
        <v>693</v>
      </c>
      <c r="J40" s="11" t="s">
        <v>694</v>
      </c>
      <c r="K40" s="11" t="s">
        <v>695</v>
      </c>
      <c r="L40" s="11" t="s">
        <v>696</v>
      </c>
      <c r="M40" s="11" t="s">
        <v>697</v>
      </c>
      <c r="N40" s="11" t="s">
        <v>698</v>
      </c>
      <c r="O40" s="11" t="s">
        <v>457</v>
      </c>
      <c r="P40" s="11" t="s">
        <v>699</v>
      </c>
      <c r="Q40" s="11" t="s">
        <v>87</v>
      </c>
      <c r="R40" s="11" t="s">
        <v>555</v>
      </c>
      <c r="S40" s="11" t="s">
        <v>700</v>
      </c>
      <c r="T40" s="11" t="s">
        <v>701</v>
      </c>
      <c r="U40" s="14"/>
      <c r="V40" s="14"/>
      <c r="W40" s="15" t="str">
        <f t="shared" si="0"/>
        <v/>
      </c>
      <c r="X40" s="16"/>
    </row>
    <row r="41" spans="1:24" ht="70" x14ac:dyDescent="0.2">
      <c r="A41" s="11" t="s">
        <v>53</v>
      </c>
      <c r="B41" s="11" t="s">
        <v>394</v>
      </c>
      <c r="C41" s="13" t="s">
        <v>702</v>
      </c>
      <c r="D41" s="9" t="s">
        <v>703</v>
      </c>
      <c r="E41" s="11" t="s">
        <v>704</v>
      </c>
      <c r="F41" s="11" t="s">
        <v>705</v>
      </c>
      <c r="G41" s="11" t="s">
        <v>706</v>
      </c>
      <c r="H41" s="11" t="s">
        <v>707</v>
      </c>
      <c r="I41" s="11" t="s">
        <v>708</v>
      </c>
      <c r="J41" s="11" t="s">
        <v>709</v>
      </c>
      <c r="K41" s="11" t="s">
        <v>710</v>
      </c>
      <c r="L41" s="11" t="s">
        <v>711</v>
      </c>
      <c r="M41" s="11" t="s">
        <v>712</v>
      </c>
      <c r="N41" s="11" t="s">
        <v>713</v>
      </c>
      <c r="O41" s="11" t="s">
        <v>714</v>
      </c>
      <c r="P41" s="11" t="s">
        <v>715</v>
      </c>
      <c r="Q41" s="11" t="s">
        <v>87</v>
      </c>
      <c r="R41" s="11" t="s">
        <v>87</v>
      </c>
      <c r="S41" s="11" t="s">
        <v>87</v>
      </c>
      <c r="T41" s="11" t="s">
        <v>716</v>
      </c>
      <c r="U41" s="14"/>
      <c r="V41" s="14"/>
      <c r="W41" s="15" t="str">
        <f t="shared" si="0"/>
        <v/>
      </c>
      <c r="X41" s="16"/>
    </row>
    <row r="42" spans="1:24" ht="84" x14ac:dyDescent="0.2">
      <c r="A42" s="11" t="s">
        <v>53</v>
      </c>
      <c r="B42" s="11" t="s">
        <v>717</v>
      </c>
      <c r="C42" s="13" t="s">
        <v>718</v>
      </c>
      <c r="D42" s="9" t="s">
        <v>719</v>
      </c>
      <c r="E42" s="11" t="s">
        <v>720</v>
      </c>
      <c r="F42" s="11" t="s">
        <v>721</v>
      </c>
      <c r="G42" s="11" t="s">
        <v>722</v>
      </c>
      <c r="H42" s="11" t="s">
        <v>723</v>
      </c>
      <c r="I42" s="11" t="s">
        <v>724</v>
      </c>
      <c r="J42" s="11" t="s">
        <v>725</v>
      </c>
      <c r="K42" s="11" t="s">
        <v>726</v>
      </c>
      <c r="L42" s="11" t="s">
        <v>727</v>
      </c>
      <c r="M42" s="11" t="s">
        <v>728</v>
      </c>
      <c r="N42" s="11" t="s">
        <v>729</v>
      </c>
      <c r="O42" s="11" t="s">
        <v>730</v>
      </c>
      <c r="P42" s="11" t="s">
        <v>731</v>
      </c>
      <c r="Q42" s="11" t="s">
        <v>732</v>
      </c>
      <c r="R42" s="11" t="s">
        <v>87</v>
      </c>
      <c r="S42" s="11" t="s">
        <v>87</v>
      </c>
      <c r="T42" s="11" t="s">
        <v>733</v>
      </c>
      <c r="U42" s="14"/>
      <c r="V42" s="14"/>
      <c r="W42" s="15" t="str">
        <f t="shared" si="0"/>
        <v/>
      </c>
      <c r="X42" s="16"/>
    </row>
    <row r="43" spans="1:24" ht="70" x14ac:dyDescent="0.2">
      <c r="A43" s="11" t="s">
        <v>53</v>
      </c>
      <c r="B43" s="11" t="s">
        <v>717</v>
      </c>
      <c r="C43" s="13" t="s">
        <v>734</v>
      </c>
      <c r="D43" s="9" t="s">
        <v>735</v>
      </c>
      <c r="E43" s="11" t="s">
        <v>736</v>
      </c>
      <c r="F43" s="11" t="s">
        <v>737</v>
      </c>
      <c r="G43" s="11" t="s">
        <v>738</v>
      </c>
      <c r="H43" s="11" t="s">
        <v>739</v>
      </c>
      <c r="I43" s="11" t="s">
        <v>740</v>
      </c>
      <c r="J43" s="11" t="s">
        <v>741</v>
      </c>
      <c r="K43" s="11" t="s">
        <v>742</v>
      </c>
      <c r="L43" s="11" t="s">
        <v>743</v>
      </c>
      <c r="M43" s="11" t="s">
        <v>744</v>
      </c>
      <c r="N43" s="11" t="s">
        <v>745</v>
      </c>
      <c r="O43" s="11" t="s">
        <v>746</v>
      </c>
      <c r="P43" s="11" t="s">
        <v>747</v>
      </c>
      <c r="Q43" s="11" t="s">
        <v>748</v>
      </c>
      <c r="R43" s="11" t="s">
        <v>87</v>
      </c>
      <c r="S43" s="11" t="s">
        <v>87</v>
      </c>
      <c r="T43" s="11" t="s">
        <v>749</v>
      </c>
      <c r="U43" s="14"/>
      <c r="V43" s="14"/>
      <c r="W43" s="15" t="str">
        <f t="shared" si="0"/>
        <v/>
      </c>
      <c r="X43" s="16"/>
    </row>
    <row r="44" spans="1:24" ht="84" x14ac:dyDescent="0.2">
      <c r="A44" s="11" t="s">
        <v>53</v>
      </c>
      <c r="B44" s="11" t="s">
        <v>717</v>
      </c>
      <c r="C44" s="13" t="s">
        <v>750</v>
      </c>
      <c r="D44" s="9" t="s">
        <v>751</v>
      </c>
      <c r="E44" s="11" t="s">
        <v>752</v>
      </c>
      <c r="F44" s="11" t="s">
        <v>753</v>
      </c>
      <c r="G44" s="11" t="s">
        <v>754</v>
      </c>
      <c r="H44" s="11" t="s">
        <v>755</v>
      </c>
      <c r="I44" s="11" t="s">
        <v>756</v>
      </c>
      <c r="J44" s="11" t="s">
        <v>757</v>
      </c>
      <c r="K44" s="11" t="s">
        <v>758</v>
      </c>
      <c r="L44" s="11" t="s">
        <v>759</v>
      </c>
      <c r="M44" s="11" t="s">
        <v>760</v>
      </c>
      <c r="N44" s="11" t="s">
        <v>761</v>
      </c>
      <c r="O44" s="11" t="s">
        <v>762</v>
      </c>
      <c r="P44" s="11" t="s">
        <v>763</v>
      </c>
      <c r="Q44" s="11" t="s">
        <v>764</v>
      </c>
      <c r="R44" s="11" t="s">
        <v>87</v>
      </c>
      <c r="S44" s="11" t="s">
        <v>87</v>
      </c>
      <c r="T44" s="11" t="s">
        <v>765</v>
      </c>
      <c r="U44" s="14"/>
      <c r="V44" s="14"/>
      <c r="W44" s="15" t="str">
        <f t="shared" si="0"/>
        <v/>
      </c>
      <c r="X44" s="16"/>
    </row>
    <row r="45" spans="1:24" ht="84" x14ac:dyDescent="0.2">
      <c r="A45" s="11" t="s">
        <v>53</v>
      </c>
      <c r="B45" s="11" t="s">
        <v>717</v>
      </c>
      <c r="C45" s="13" t="s">
        <v>766</v>
      </c>
      <c r="D45" s="9" t="s">
        <v>767</v>
      </c>
      <c r="E45" s="11" t="s">
        <v>768</v>
      </c>
      <c r="F45" s="11" t="s">
        <v>769</v>
      </c>
      <c r="G45" s="11" t="s">
        <v>770</v>
      </c>
      <c r="H45" s="11" t="s">
        <v>771</v>
      </c>
      <c r="I45" s="11" t="s">
        <v>772</v>
      </c>
      <c r="J45" s="11" t="s">
        <v>773</v>
      </c>
      <c r="K45" s="11" t="s">
        <v>774</v>
      </c>
      <c r="L45" s="11" t="s">
        <v>775</v>
      </c>
      <c r="M45" s="11" t="s">
        <v>776</v>
      </c>
      <c r="N45" s="11" t="s">
        <v>777</v>
      </c>
      <c r="O45" s="11" t="s">
        <v>778</v>
      </c>
      <c r="P45" s="11" t="s">
        <v>779</v>
      </c>
      <c r="Q45" s="11" t="s">
        <v>780</v>
      </c>
      <c r="R45" s="11" t="s">
        <v>87</v>
      </c>
      <c r="S45" s="11" t="s">
        <v>87</v>
      </c>
      <c r="T45" s="11" t="s">
        <v>781</v>
      </c>
      <c r="U45" s="14"/>
      <c r="V45" s="14"/>
      <c r="W45" s="15" t="str">
        <f t="shared" si="0"/>
        <v/>
      </c>
      <c r="X45" s="16"/>
    </row>
    <row r="46" spans="1:24" ht="70" x14ac:dyDescent="0.2">
      <c r="A46" s="11" t="s">
        <v>53</v>
      </c>
      <c r="B46" s="11" t="s">
        <v>717</v>
      </c>
      <c r="C46" s="13" t="s">
        <v>782</v>
      </c>
      <c r="D46" s="9" t="s">
        <v>783</v>
      </c>
      <c r="E46" s="11" t="s">
        <v>784</v>
      </c>
      <c r="F46" s="11" t="s">
        <v>785</v>
      </c>
      <c r="G46" s="11" t="s">
        <v>786</v>
      </c>
      <c r="H46" s="11" t="s">
        <v>787</v>
      </c>
      <c r="I46" s="11" t="s">
        <v>788</v>
      </c>
      <c r="J46" s="11" t="s">
        <v>789</v>
      </c>
      <c r="K46" s="11" t="s">
        <v>790</v>
      </c>
      <c r="L46" s="11" t="s">
        <v>791</v>
      </c>
      <c r="M46" s="11" t="s">
        <v>792</v>
      </c>
      <c r="N46" s="11" t="s">
        <v>793</v>
      </c>
      <c r="O46" s="11" t="s">
        <v>794</v>
      </c>
      <c r="P46" s="11" t="s">
        <v>795</v>
      </c>
      <c r="Q46" s="11" t="s">
        <v>796</v>
      </c>
      <c r="R46" s="11" t="s">
        <v>87</v>
      </c>
      <c r="S46" s="11" t="s">
        <v>87</v>
      </c>
      <c r="T46" s="11" t="s">
        <v>797</v>
      </c>
      <c r="U46" s="14"/>
      <c r="V46" s="14"/>
      <c r="W46" s="15" t="str">
        <f t="shared" si="0"/>
        <v/>
      </c>
      <c r="X46" s="16"/>
    </row>
    <row r="47" spans="1:24" ht="84" x14ac:dyDescent="0.2">
      <c r="A47" s="11" t="s">
        <v>53</v>
      </c>
      <c r="B47" s="11" t="s">
        <v>717</v>
      </c>
      <c r="C47" s="13" t="s">
        <v>798</v>
      </c>
      <c r="D47" s="9" t="s">
        <v>799</v>
      </c>
      <c r="E47" s="11" t="s">
        <v>800</v>
      </c>
      <c r="F47" s="11" t="s">
        <v>801</v>
      </c>
      <c r="G47" s="11" t="s">
        <v>802</v>
      </c>
      <c r="H47" s="11" t="s">
        <v>803</v>
      </c>
      <c r="I47" s="11" t="s">
        <v>804</v>
      </c>
      <c r="J47" s="11" t="s">
        <v>805</v>
      </c>
      <c r="K47" s="11" t="s">
        <v>806</v>
      </c>
      <c r="L47" s="11" t="s">
        <v>807</v>
      </c>
      <c r="M47" s="11" t="s">
        <v>808</v>
      </c>
      <c r="N47" s="11" t="s">
        <v>809</v>
      </c>
      <c r="O47" s="11" t="s">
        <v>810</v>
      </c>
      <c r="P47" s="11" t="s">
        <v>811</v>
      </c>
      <c r="Q47" s="11" t="s">
        <v>812</v>
      </c>
      <c r="R47" s="11" t="s">
        <v>87</v>
      </c>
      <c r="S47" s="11" t="s">
        <v>87</v>
      </c>
      <c r="T47" s="11" t="s">
        <v>813</v>
      </c>
      <c r="U47" s="14"/>
      <c r="V47" s="14"/>
      <c r="W47" s="15" t="str">
        <f t="shared" si="0"/>
        <v/>
      </c>
      <c r="X47" s="16"/>
    </row>
    <row r="48" spans="1:24" ht="84" x14ac:dyDescent="0.2">
      <c r="A48" s="11" t="s">
        <v>53</v>
      </c>
      <c r="B48" s="11" t="s">
        <v>717</v>
      </c>
      <c r="C48" s="13" t="s">
        <v>814</v>
      </c>
      <c r="D48" s="9" t="s">
        <v>815</v>
      </c>
      <c r="E48" s="11" t="s">
        <v>816</v>
      </c>
      <c r="F48" s="11" t="s">
        <v>817</v>
      </c>
      <c r="G48" s="11" t="s">
        <v>818</v>
      </c>
      <c r="H48" s="11" t="s">
        <v>819</v>
      </c>
      <c r="I48" s="11" t="s">
        <v>820</v>
      </c>
      <c r="J48" s="11" t="s">
        <v>821</v>
      </c>
      <c r="K48" s="11" t="s">
        <v>822</v>
      </c>
      <c r="L48" s="11" t="s">
        <v>823</v>
      </c>
      <c r="M48" s="11" t="s">
        <v>824</v>
      </c>
      <c r="N48" s="11" t="s">
        <v>825</v>
      </c>
      <c r="O48" s="11" t="s">
        <v>826</v>
      </c>
      <c r="P48" s="11" t="s">
        <v>827</v>
      </c>
      <c r="Q48" s="11" t="s">
        <v>796</v>
      </c>
      <c r="R48" s="11" t="s">
        <v>87</v>
      </c>
      <c r="S48" s="11" t="s">
        <v>87</v>
      </c>
      <c r="T48" s="11" t="s">
        <v>828</v>
      </c>
      <c r="U48" s="14"/>
      <c r="V48" s="14"/>
      <c r="W48" s="15" t="str">
        <f t="shared" si="0"/>
        <v/>
      </c>
      <c r="X48" s="16"/>
    </row>
    <row r="49" spans="1:24" ht="70" x14ac:dyDescent="0.2">
      <c r="A49" s="11" t="s">
        <v>53</v>
      </c>
      <c r="B49" s="11" t="s">
        <v>717</v>
      </c>
      <c r="C49" s="13" t="s">
        <v>829</v>
      </c>
      <c r="D49" s="9" t="s">
        <v>830</v>
      </c>
      <c r="E49" s="11" t="s">
        <v>831</v>
      </c>
      <c r="F49" s="11" t="s">
        <v>832</v>
      </c>
      <c r="G49" s="11" t="s">
        <v>833</v>
      </c>
      <c r="H49" s="11" t="s">
        <v>834</v>
      </c>
      <c r="I49" s="11" t="s">
        <v>835</v>
      </c>
      <c r="J49" s="11" t="s">
        <v>836</v>
      </c>
      <c r="K49" s="11" t="s">
        <v>837</v>
      </c>
      <c r="L49" s="11" t="s">
        <v>838</v>
      </c>
      <c r="M49" s="11" t="s">
        <v>839</v>
      </c>
      <c r="N49" s="11" t="s">
        <v>840</v>
      </c>
      <c r="O49" s="11" t="s">
        <v>841</v>
      </c>
      <c r="P49" s="11" t="s">
        <v>842</v>
      </c>
      <c r="Q49" s="11" t="s">
        <v>843</v>
      </c>
      <c r="R49" s="11" t="s">
        <v>87</v>
      </c>
      <c r="S49" s="11" t="s">
        <v>87</v>
      </c>
      <c r="T49" s="11" t="s">
        <v>844</v>
      </c>
      <c r="U49" s="14"/>
      <c r="V49" s="14"/>
      <c r="W49" s="15" t="str">
        <f t="shared" si="0"/>
        <v/>
      </c>
      <c r="X49" s="16"/>
    </row>
    <row r="50" spans="1:24" ht="70" x14ac:dyDescent="0.2">
      <c r="A50" s="11" t="s">
        <v>53</v>
      </c>
      <c r="B50" s="11" t="s">
        <v>717</v>
      </c>
      <c r="C50" s="13" t="s">
        <v>845</v>
      </c>
      <c r="D50" s="9" t="s">
        <v>846</v>
      </c>
      <c r="E50" s="11" t="s">
        <v>847</v>
      </c>
      <c r="F50" s="11" t="s">
        <v>848</v>
      </c>
      <c r="G50" s="11" t="s">
        <v>849</v>
      </c>
      <c r="H50" s="11" t="s">
        <v>850</v>
      </c>
      <c r="I50" s="11" t="s">
        <v>851</v>
      </c>
      <c r="J50" s="11" t="s">
        <v>852</v>
      </c>
      <c r="K50" s="11" t="s">
        <v>853</v>
      </c>
      <c r="L50" s="11" t="s">
        <v>854</v>
      </c>
      <c r="M50" s="11" t="s">
        <v>855</v>
      </c>
      <c r="N50" s="11" t="s">
        <v>856</v>
      </c>
      <c r="O50" s="11" t="s">
        <v>857</v>
      </c>
      <c r="P50" s="11" t="s">
        <v>858</v>
      </c>
      <c r="Q50" s="11" t="s">
        <v>390</v>
      </c>
      <c r="R50" s="11" t="s">
        <v>87</v>
      </c>
      <c r="S50" s="11" t="s">
        <v>87</v>
      </c>
      <c r="T50" s="11" t="s">
        <v>859</v>
      </c>
      <c r="U50" s="14"/>
      <c r="V50" s="14"/>
      <c r="W50" s="15" t="str">
        <f t="shared" si="0"/>
        <v/>
      </c>
      <c r="X50" s="16"/>
    </row>
    <row r="51" spans="1:24" ht="84" x14ac:dyDescent="0.2">
      <c r="A51" s="11" t="s">
        <v>53</v>
      </c>
      <c r="B51" s="11" t="s">
        <v>717</v>
      </c>
      <c r="C51" s="13" t="s">
        <v>860</v>
      </c>
      <c r="D51" s="9" t="s">
        <v>861</v>
      </c>
      <c r="E51" s="11" t="s">
        <v>862</v>
      </c>
      <c r="F51" s="11" t="s">
        <v>863</v>
      </c>
      <c r="G51" s="11" t="s">
        <v>864</v>
      </c>
      <c r="H51" s="11" t="s">
        <v>865</v>
      </c>
      <c r="I51" s="11" t="s">
        <v>866</v>
      </c>
      <c r="J51" s="11" t="s">
        <v>867</v>
      </c>
      <c r="K51" s="11" t="s">
        <v>868</v>
      </c>
      <c r="L51" s="11" t="s">
        <v>869</v>
      </c>
      <c r="M51" s="11" t="s">
        <v>870</v>
      </c>
      <c r="N51" s="11" t="s">
        <v>871</v>
      </c>
      <c r="O51" s="11" t="s">
        <v>872</v>
      </c>
      <c r="P51" s="11" t="s">
        <v>873</v>
      </c>
      <c r="Q51" s="11" t="s">
        <v>874</v>
      </c>
      <c r="R51" s="11" t="s">
        <v>87</v>
      </c>
      <c r="S51" s="11" t="s">
        <v>87</v>
      </c>
      <c r="T51" s="11" t="s">
        <v>875</v>
      </c>
      <c r="U51" s="14"/>
      <c r="V51" s="14"/>
      <c r="W51" s="15" t="str">
        <f t="shared" si="0"/>
        <v/>
      </c>
      <c r="X51" s="16"/>
    </row>
    <row r="52" spans="1:24" ht="70" x14ac:dyDescent="0.2">
      <c r="A52" s="11" t="s">
        <v>53</v>
      </c>
      <c r="B52" s="11" t="s">
        <v>717</v>
      </c>
      <c r="C52" s="13" t="s">
        <v>876</v>
      </c>
      <c r="D52" s="9" t="s">
        <v>877</v>
      </c>
      <c r="E52" s="11" t="s">
        <v>878</v>
      </c>
      <c r="F52" s="11" t="s">
        <v>879</v>
      </c>
      <c r="G52" s="11" t="s">
        <v>880</v>
      </c>
      <c r="H52" s="11" t="s">
        <v>881</v>
      </c>
      <c r="I52" s="11" t="s">
        <v>882</v>
      </c>
      <c r="J52" s="11" t="s">
        <v>883</v>
      </c>
      <c r="K52" s="11" t="s">
        <v>884</v>
      </c>
      <c r="L52" s="11" t="s">
        <v>885</v>
      </c>
      <c r="M52" s="11" t="s">
        <v>886</v>
      </c>
      <c r="N52" s="11" t="s">
        <v>887</v>
      </c>
      <c r="O52" s="11" t="s">
        <v>888</v>
      </c>
      <c r="P52" s="11" t="s">
        <v>889</v>
      </c>
      <c r="Q52" s="11" t="s">
        <v>890</v>
      </c>
      <c r="R52" s="11" t="s">
        <v>87</v>
      </c>
      <c r="S52" s="11" t="s">
        <v>87</v>
      </c>
      <c r="T52" s="11" t="s">
        <v>891</v>
      </c>
      <c r="U52" s="14"/>
      <c r="V52" s="14"/>
      <c r="W52" s="15" t="str">
        <f t="shared" si="0"/>
        <v/>
      </c>
      <c r="X52" s="16"/>
    </row>
    <row r="53" spans="1:24" ht="70" x14ac:dyDescent="0.2">
      <c r="A53" s="11" t="s">
        <v>53</v>
      </c>
      <c r="B53" s="11" t="s">
        <v>717</v>
      </c>
      <c r="C53" s="13" t="s">
        <v>892</v>
      </c>
      <c r="D53" s="9" t="s">
        <v>893</v>
      </c>
      <c r="E53" s="11" t="s">
        <v>894</v>
      </c>
      <c r="F53" s="11" t="s">
        <v>895</v>
      </c>
      <c r="G53" s="11" t="s">
        <v>896</v>
      </c>
      <c r="H53" s="11" t="s">
        <v>897</v>
      </c>
      <c r="I53" s="11" t="s">
        <v>898</v>
      </c>
      <c r="J53" s="11" t="s">
        <v>899</v>
      </c>
      <c r="K53" s="11" t="s">
        <v>900</v>
      </c>
      <c r="L53" s="11" t="s">
        <v>901</v>
      </c>
      <c r="M53" s="11" t="s">
        <v>902</v>
      </c>
      <c r="N53" s="11" t="s">
        <v>903</v>
      </c>
      <c r="O53" s="11" t="s">
        <v>904</v>
      </c>
      <c r="P53" s="11" t="s">
        <v>905</v>
      </c>
      <c r="Q53" s="11" t="s">
        <v>906</v>
      </c>
      <c r="R53" s="11" t="s">
        <v>87</v>
      </c>
      <c r="S53" s="11" t="s">
        <v>87</v>
      </c>
      <c r="T53" s="11" t="s">
        <v>907</v>
      </c>
      <c r="U53" s="14"/>
      <c r="V53" s="14"/>
      <c r="W53" s="15" t="str">
        <f t="shared" si="0"/>
        <v/>
      </c>
      <c r="X53" s="16"/>
    </row>
    <row r="54" spans="1:24" ht="70" x14ac:dyDescent="0.2">
      <c r="A54" s="11" t="s">
        <v>53</v>
      </c>
      <c r="B54" s="11" t="s">
        <v>717</v>
      </c>
      <c r="C54" s="13" t="s">
        <v>908</v>
      </c>
      <c r="D54" s="9" t="s">
        <v>909</v>
      </c>
      <c r="E54" s="11" t="s">
        <v>910</v>
      </c>
      <c r="F54" s="11" t="s">
        <v>911</v>
      </c>
      <c r="G54" s="11" t="s">
        <v>912</v>
      </c>
      <c r="H54" s="11" t="s">
        <v>913</v>
      </c>
      <c r="I54" s="11" t="s">
        <v>914</v>
      </c>
      <c r="J54" s="11" t="s">
        <v>915</v>
      </c>
      <c r="K54" s="11" t="s">
        <v>916</v>
      </c>
      <c r="L54" s="11" t="s">
        <v>917</v>
      </c>
      <c r="M54" s="11" t="s">
        <v>918</v>
      </c>
      <c r="N54" s="11" t="s">
        <v>919</v>
      </c>
      <c r="O54" s="11" t="s">
        <v>920</v>
      </c>
      <c r="P54" s="11" t="s">
        <v>921</v>
      </c>
      <c r="Q54" s="11" t="s">
        <v>922</v>
      </c>
      <c r="R54" s="11" t="s">
        <v>87</v>
      </c>
      <c r="S54" s="11" t="s">
        <v>87</v>
      </c>
      <c r="T54" s="11" t="s">
        <v>923</v>
      </c>
      <c r="U54" s="14"/>
      <c r="V54" s="14"/>
      <c r="W54" s="15" t="str">
        <f t="shared" si="0"/>
        <v/>
      </c>
      <c r="X54" s="16"/>
    </row>
    <row r="55" spans="1:24" ht="84" x14ac:dyDescent="0.2">
      <c r="A55" s="11" t="s">
        <v>53</v>
      </c>
      <c r="B55" s="11" t="s">
        <v>717</v>
      </c>
      <c r="C55" s="13" t="s">
        <v>924</v>
      </c>
      <c r="D55" s="9" t="s">
        <v>925</v>
      </c>
      <c r="E55" s="11" t="s">
        <v>926</v>
      </c>
      <c r="F55" s="11" t="s">
        <v>927</v>
      </c>
      <c r="G55" s="11" t="s">
        <v>928</v>
      </c>
      <c r="H55" s="11" t="s">
        <v>929</v>
      </c>
      <c r="I55" s="11" t="s">
        <v>930</v>
      </c>
      <c r="J55" s="11" t="s">
        <v>931</v>
      </c>
      <c r="K55" s="11" t="s">
        <v>932</v>
      </c>
      <c r="L55" s="11" t="s">
        <v>933</v>
      </c>
      <c r="M55" s="11" t="s">
        <v>934</v>
      </c>
      <c r="N55" s="11" t="s">
        <v>935</v>
      </c>
      <c r="O55" s="11" t="s">
        <v>936</v>
      </c>
      <c r="P55" s="11" t="s">
        <v>937</v>
      </c>
      <c r="Q55" s="11" t="s">
        <v>390</v>
      </c>
      <c r="R55" s="11" t="s">
        <v>87</v>
      </c>
      <c r="S55" s="11" t="s">
        <v>87</v>
      </c>
      <c r="T55" s="11" t="s">
        <v>938</v>
      </c>
      <c r="U55" s="14"/>
      <c r="V55" s="14"/>
      <c r="W55" s="15" t="str">
        <f t="shared" si="0"/>
        <v/>
      </c>
      <c r="X55" s="16"/>
    </row>
    <row r="56" spans="1:24" ht="84" x14ac:dyDescent="0.2">
      <c r="A56" s="11" t="s">
        <v>53</v>
      </c>
      <c r="B56" s="11" t="s">
        <v>717</v>
      </c>
      <c r="C56" s="13" t="s">
        <v>939</v>
      </c>
      <c r="D56" s="9" t="s">
        <v>940</v>
      </c>
      <c r="E56" s="11" t="s">
        <v>941</v>
      </c>
      <c r="F56" s="11" t="s">
        <v>942</v>
      </c>
      <c r="G56" s="11" t="s">
        <v>943</v>
      </c>
      <c r="H56" s="11" t="s">
        <v>944</v>
      </c>
      <c r="I56" s="11" t="s">
        <v>945</v>
      </c>
      <c r="J56" s="11" t="s">
        <v>946</v>
      </c>
      <c r="K56" s="11" t="s">
        <v>947</v>
      </c>
      <c r="L56" s="11" t="s">
        <v>948</v>
      </c>
      <c r="M56" s="11" t="s">
        <v>949</v>
      </c>
      <c r="N56" s="11" t="s">
        <v>950</v>
      </c>
      <c r="O56" s="11" t="s">
        <v>951</v>
      </c>
      <c r="P56" s="11" t="s">
        <v>952</v>
      </c>
      <c r="Q56" s="11" t="s">
        <v>69</v>
      </c>
      <c r="R56" s="11" t="s">
        <v>87</v>
      </c>
      <c r="S56" s="11" t="s">
        <v>87</v>
      </c>
      <c r="T56" s="11" t="s">
        <v>953</v>
      </c>
      <c r="U56" s="14"/>
      <c r="V56" s="14"/>
      <c r="W56" s="15" t="str">
        <f t="shared" si="0"/>
        <v/>
      </c>
      <c r="X56" s="16"/>
    </row>
    <row r="57" spans="1:24" ht="70" x14ac:dyDescent="0.2">
      <c r="A57" s="11" t="s">
        <v>53</v>
      </c>
      <c r="B57" s="11" t="s">
        <v>717</v>
      </c>
      <c r="C57" s="13" t="s">
        <v>954</v>
      </c>
      <c r="D57" s="9" t="s">
        <v>955</v>
      </c>
      <c r="E57" s="11" t="s">
        <v>956</v>
      </c>
      <c r="F57" s="11" t="s">
        <v>957</v>
      </c>
      <c r="G57" s="11" t="s">
        <v>958</v>
      </c>
      <c r="H57" s="11" t="s">
        <v>959</v>
      </c>
      <c r="I57" s="11" t="s">
        <v>960</v>
      </c>
      <c r="J57" s="11" t="s">
        <v>961</v>
      </c>
      <c r="K57" s="11" t="s">
        <v>962</v>
      </c>
      <c r="L57" s="11" t="s">
        <v>963</v>
      </c>
      <c r="M57" s="11" t="s">
        <v>964</v>
      </c>
      <c r="N57" s="11" t="s">
        <v>965</v>
      </c>
      <c r="O57" s="11" t="s">
        <v>966</v>
      </c>
      <c r="P57" s="11" t="s">
        <v>967</v>
      </c>
      <c r="Q57" s="11" t="s">
        <v>87</v>
      </c>
      <c r="R57" s="11" t="s">
        <v>87</v>
      </c>
      <c r="S57" s="11" t="s">
        <v>87</v>
      </c>
      <c r="T57" s="11" t="s">
        <v>968</v>
      </c>
      <c r="U57" s="14"/>
      <c r="V57" s="14"/>
      <c r="W57" s="15" t="str">
        <f t="shared" si="0"/>
        <v/>
      </c>
      <c r="X57" s="16"/>
    </row>
    <row r="58" spans="1:24" ht="70" x14ac:dyDescent="0.2">
      <c r="A58" s="11" t="s">
        <v>53</v>
      </c>
      <c r="B58" s="11" t="s">
        <v>717</v>
      </c>
      <c r="C58" s="13" t="s">
        <v>969</v>
      </c>
      <c r="D58" s="9" t="s">
        <v>970</v>
      </c>
      <c r="E58" s="11" t="s">
        <v>971</v>
      </c>
      <c r="F58" s="11" t="s">
        <v>972</v>
      </c>
      <c r="G58" s="11" t="s">
        <v>973</v>
      </c>
      <c r="H58" s="11" t="s">
        <v>974</v>
      </c>
      <c r="I58" s="11" t="s">
        <v>975</v>
      </c>
      <c r="J58" s="11" t="s">
        <v>976</v>
      </c>
      <c r="K58" s="11" t="s">
        <v>977</v>
      </c>
      <c r="L58" s="11" t="s">
        <v>978</v>
      </c>
      <c r="M58" s="11" t="s">
        <v>979</v>
      </c>
      <c r="N58" s="11" t="s">
        <v>980</v>
      </c>
      <c r="O58" s="11" t="s">
        <v>981</v>
      </c>
      <c r="P58" s="11" t="s">
        <v>982</v>
      </c>
      <c r="Q58" s="11" t="s">
        <v>983</v>
      </c>
      <c r="R58" s="11" t="s">
        <v>87</v>
      </c>
      <c r="S58" s="11" t="s">
        <v>87</v>
      </c>
      <c r="T58" s="11" t="s">
        <v>984</v>
      </c>
      <c r="U58" s="14"/>
      <c r="V58" s="14"/>
      <c r="W58" s="15" t="str">
        <f t="shared" si="0"/>
        <v/>
      </c>
      <c r="X58" s="16"/>
    </row>
    <row r="59" spans="1:24" ht="84" x14ac:dyDescent="0.2">
      <c r="A59" s="11" t="s">
        <v>53</v>
      </c>
      <c r="B59" s="11" t="s">
        <v>717</v>
      </c>
      <c r="C59" s="13" t="s">
        <v>985</v>
      </c>
      <c r="D59" s="9" t="s">
        <v>986</v>
      </c>
      <c r="E59" s="11" t="s">
        <v>987</v>
      </c>
      <c r="F59" s="11" t="s">
        <v>988</v>
      </c>
      <c r="G59" s="11" t="s">
        <v>989</v>
      </c>
      <c r="H59" s="11" t="s">
        <v>990</v>
      </c>
      <c r="I59" s="11" t="s">
        <v>991</v>
      </c>
      <c r="J59" s="11" t="s">
        <v>992</v>
      </c>
      <c r="K59" s="11" t="s">
        <v>993</v>
      </c>
      <c r="L59" s="11" t="s">
        <v>994</v>
      </c>
      <c r="M59" s="11" t="s">
        <v>995</v>
      </c>
      <c r="N59" s="11" t="s">
        <v>996</v>
      </c>
      <c r="O59" s="11" t="s">
        <v>997</v>
      </c>
      <c r="P59" s="11" t="s">
        <v>998</v>
      </c>
      <c r="Q59" s="11" t="s">
        <v>999</v>
      </c>
      <c r="R59" s="11" t="s">
        <v>87</v>
      </c>
      <c r="S59" s="11" t="s">
        <v>87</v>
      </c>
      <c r="T59" s="11" t="s">
        <v>1000</v>
      </c>
      <c r="U59" s="14"/>
      <c r="V59" s="14"/>
      <c r="W59" s="15" t="str">
        <f t="shared" si="0"/>
        <v/>
      </c>
      <c r="X59" s="16"/>
    </row>
    <row r="60" spans="1:24" ht="70" x14ac:dyDescent="0.2">
      <c r="A60" s="11" t="s">
        <v>53</v>
      </c>
      <c r="B60" s="11" t="s">
        <v>717</v>
      </c>
      <c r="C60" s="13" t="s">
        <v>1001</v>
      </c>
      <c r="D60" s="9" t="s">
        <v>1002</v>
      </c>
      <c r="E60" s="11" t="s">
        <v>1003</v>
      </c>
      <c r="F60" s="11" t="s">
        <v>1004</v>
      </c>
      <c r="G60" s="11" t="s">
        <v>1005</v>
      </c>
      <c r="H60" s="11" t="s">
        <v>1006</v>
      </c>
      <c r="I60" s="11" t="s">
        <v>1007</v>
      </c>
      <c r="J60" s="11" t="s">
        <v>1008</v>
      </c>
      <c r="K60" s="11" t="s">
        <v>1009</v>
      </c>
      <c r="L60" s="11" t="s">
        <v>1010</v>
      </c>
      <c r="M60" s="11" t="s">
        <v>1011</v>
      </c>
      <c r="N60" s="11" t="s">
        <v>1012</v>
      </c>
      <c r="O60" s="11" t="s">
        <v>1013</v>
      </c>
      <c r="P60" s="11" t="s">
        <v>1014</v>
      </c>
      <c r="Q60" s="11" t="s">
        <v>1015</v>
      </c>
      <c r="R60" s="11" t="s">
        <v>87</v>
      </c>
      <c r="S60" s="11" t="s">
        <v>87</v>
      </c>
      <c r="T60" s="11" t="s">
        <v>1016</v>
      </c>
      <c r="U60" s="14"/>
      <c r="V60" s="14"/>
      <c r="W60" s="15" t="str">
        <f t="shared" si="0"/>
        <v/>
      </c>
      <c r="X60" s="16"/>
    </row>
    <row r="61" spans="1:24" ht="70" x14ac:dyDescent="0.2">
      <c r="A61" s="11" t="s">
        <v>53</v>
      </c>
      <c r="B61" s="11" t="s">
        <v>717</v>
      </c>
      <c r="C61" s="13" t="s">
        <v>1017</v>
      </c>
      <c r="D61" s="9" t="s">
        <v>1018</v>
      </c>
      <c r="E61" s="11" t="s">
        <v>1019</v>
      </c>
      <c r="F61" s="11" t="s">
        <v>1020</v>
      </c>
      <c r="G61" s="11" t="s">
        <v>1021</v>
      </c>
      <c r="H61" s="11" t="s">
        <v>1022</v>
      </c>
      <c r="I61" s="11" t="s">
        <v>1023</v>
      </c>
      <c r="J61" s="11" t="s">
        <v>1024</v>
      </c>
      <c r="K61" s="11" t="s">
        <v>1025</v>
      </c>
      <c r="L61" s="11" t="s">
        <v>1026</v>
      </c>
      <c r="M61" s="11" t="s">
        <v>1027</v>
      </c>
      <c r="N61" s="11" t="s">
        <v>1028</v>
      </c>
      <c r="O61" s="11" t="s">
        <v>1029</v>
      </c>
      <c r="P61" s="11" t="s">
        <v>1030</v>
      </c>
      <c r="Q61" s="11" t="s">
        <v>890</v>
      </c>
      <c r="R61" s="11" t="s">
        <v>87</v>
      </c>
      <c r="S61" s="11" t="s">
        <v>87</v>
      </c>
      <c r="T61" s="11" t="s">
        <v>1031</v>
      </c>
      <c r="U61" s="14"/>
      <c r="V61" s="14"/>
      <c r="W61" s="15" t="str">
        <f t="shared" si="0"/>
        <v/>
      </c>
      <c r="X61" s="16"/>
    </row>
    <row r="62" spans="1:24" ht="84" x14ac:dyDescent="0.2">
      <c r="A62" s="11" t="s">
        <v>53</v>
      </c>
      <c r="B62" s="11" t="s">
        <v>1032</v>
      </c>
      <c r="C62" s="13" t="s">
        <v>1033</v>
      </c>
      <c r="D62" s="9" t="s">
        <v>1034</v>
      </c>
      <c r="E62" s="11" t="s">
        <v>1035</v>
      </c>
      <c r="F62" s="11" t="s">
        <v>1036</v>
      </c>
      <c r="G62" s="11" t="s">
        <v>1037</v>
      </c>
      <c r="H62" s="11" t="s">
        <v>1038</v>
      </c>
      <c r="I62" s="11" t="s">
        <v>1039</v>
      </c>
      <c r="J62" s="11" t="s">
        <v>1040</v>
      </c>
      <c r="K62" s="11" t="s">
        <v>1041</v>
      </c>
      <c r="L62" s="11" t="s">
        <v>1042</v>
      </c>
      <c r="M62" s="11" t="s">
        <v>1043</v>
      </c>
      <c r="N62" s="11" t="s">
        <v>1044</v>
      </c>
      <c r="O62" s="11" t="s">
        <v>1045</v>
      </c>
      <c r="P62" s="11" t="s">
        <v>1046</v>
      </c>
      <c r="Q62" s="11" t="s">
        <v>69</v>
      </c>
      <c r="R62" s="11" t="s">
        <v>1047</v>
      </c>
      <c r="S62" s="11" t="s">
        <v>623</v>
      </c>
      <c r="T62" s="11" t="s">
        <v>1048</v>
      </c>
      <c r="U62" s="14"/>
      <c r="V62" s="14"/>
      <c r="W62" s="15" t="str">
        <f t="shared" si="0"/>
        <v/>
      </c>
      <c r="X62" s="16"/>
    </row>
    <row r="63" spans="1:24" ht="70" x14ac:dyDescent="0.2">
      <c r="A63" s="11" t="s">
        <v>53</v>
      </c>
      <c r="B63" s="11" t="s">
        <v>1032</v>
      </c>
      <c r="C63" s="13" t="s">
        <v>1049</v>
      </c>
      <c r="D63" s="9" t="s">
        <v>1050</v>
      </c>
      <c r="E63" s="11" t="s">
        <v>1051</v>
      </c>
      <c r="F63" s="11" t="s">
        <v>1052</v>
      </c>
      <c r="G63" s="11" t="s">
        <v>1053</v>
      </c>
      <c r="H63" s="11" t="s">
        <v>1054</v>
      </c>
      <c r="I63" s="11" t="s">
        <v>1055</v>
      </c>
      <c r="J63" s="11" t="s">
        <v>1056</v>
      </c>
      <c r="K63" s="11" t="s">
        <v>1057</v>
      </c>
      <c r="L63" s="11" t="s">
        <v>1058</v>
      </c>
      <c r="M63" s="11" t="s">
        <v>1059</v>
      </c>
      <c r="N63" s="11" t="s">
        <v>1060</v>
      </c>
      <c r="O63" s="11" t="s">
        <v>1061</v>
      </c>
      <c r="P63" s="11" t="s">
        <v>1062</v>
      </c>
      <c r="Q63" s="11" t="s">
        <v>87</v>
      </c>
      <c r="R63" s="11" t="s">
        <v>1063</v>
      </c>
      <c r="S63" s="11" t="s">
        <v>1064</v>
      </c>
      <c r="T63" s="11" t="s">
        <v>1065</v>
      </c>
      <c r="U63" s="14"/>
      <c r="V63" s="14"/>
      <c r="W63" s="15" t="str">
        <f t="shared" si="0"/>
        <v/>
      </c>
      <c r="X63" s="16"/>
    </row>
    <row r="64" spans="1:24" ht="70" x14ac:dyDescent="0.2">
      <c r="A64" s="11" t="s">
        <v>53</v>
      </c>
      <c r="B64" s="11" t="s">
        <v>1032</v>
      </c>
      <c r="C64" s="13" t="s">
        <v>1066</v>
      </c>
      <c r="D64" s="9" t="s">
        <v>1067</v>
      </c>
      <c r="E64" s="11" t="s">
        <v>1068</v>
      </c>
      <c r="F64" s="11" t="s">
        <v>1069</v>
      </c>
      <c r="G64" s="11" t="s">
        <v>1070</v>
      </c>
      <c r="H64" s="11" t="s">
        <v>1071</v>
      </c>
      <c r="I64" s="11" t="s">
        <v>1072</v>
      </c>
      <c r="J64" s="11" t="s">
        <v>1073</v>
      </c>
      <c r="K64" s="11" t="s">
        <v>1074</v>
      </c>
      <c r="L64" s="11" t="s">
        <v>1075</v>
      </c>
      <c r="M64" s="11" t="s">
        <v>1076</v>
      </c>
      <c r="N64" s="11" t="s">
        <v>1077</v>
      </c>
      <c r="O64" s="11" t="s">
        <v>1078</v>
      </c>
      <c r="P64" s="11" t="s">
        <v>1046</v>
      </c>
      <c r="Q64" s="11" t="s">
        <v>87</v>
      </c>
      <c r="R64" s="11" t="s">
        <v>1047</v>
      </c>
      <c r="S64" s="11" t="s">
        <v>623</v>
      </c>
      <c r="T64" s="11" t="s">
        <v>1079</v>
      </c>
      <c r="U64" s="14"/>
      <c r="V64" s="14"/>
      <c r="W64" s="15" t="str">
        <f t="shared" si="0"/>
        <v/>
      </c>
      <c r="X64" s="16"/>
    </row>
    <row r="65" spans="1:24" ht="70" x14ac:dyDescent="0.2">
      <c r="A65" s="11" t="s">
        <v>53</v>
      </c>
      <c r="B65" s="11" t="s">
        <v>1032</v>
      </c>
      <c r="C65" s="13" t="s">
        <v>1080</v>
      </c>
      <c r="D65" s="9" t="s">
        <v>1081</v>
      </c>
      <c r="E65" s="11" t="s">
        <v>1082</v>
      </c>
      <c r="F65" s="11" t="s">
        <v>1083</v>
      </c>
      <c r="G65" s="11" t="s">
        <v>1084</v>
      </c>
      <c r="H65" s="11" t="s">
        <v>1085</v>
      </c>
      <c r="I65" s="11" t="s">
        <v>1086</v>
      </c>
      <c r="J65" s="11" t="s">
        <v>1087</v>
      </c>
      <c r="K65" s="11" t="s">
        <v>1088</v>
      </c>
      <c r="L65" s="11" t="s">
        <v>1089</v>
      </c>
      <c r="M65" s="11" t="s">
        <v>1090</v>
      </c>
      <c r="N65" s="11" t="s">
        <v>1091</v>
      </c>
      <c r="O65" s="11" t="s">
        <v>1092</v>
      </c>
      <c r="P65" s="11" t="s">
        <v>1093</v>
      </c>
      <c r="Q65" s="11" t="s">
        <v>1094</v>
      </c>
      <c r="R65" s="11" t="s">
        <v>87</v>
      </c>
      <c r="S65" s="11" t="s">
        <v>87</v>
      </c>
      <c r="T65" s="11" t="s">
        <v>1095</v>
      </c>
      <c r="U65" s="14"/>
      <c r="V65" s="14"/>
      <c r="W65" s="15" t="str">
        <f t="shared" si="0"/>
        <v/>
      </c>
      <c r="X65" s="16"/>
    </row>
    <row r="66" spans="1:24" ht="70" x14ac:dyDescent="0.2">
      <c r="A66" s="11" t="s">
        <v>53</v>
      </c>
      <c r="B66" s="11" t="s">
        <v>1032</v>
      </c>
      <c r="C66" s="13" t="s">
        <v>1096</v>
      </c>
      <c r="D66" s="9" t="s">
        <v>1097</v>
      </c>
      <c r="E66" s="11" t="s">
        <v>1098</v>
      </c>
      <c r="F66" s="11" t="s">
        <v>1099</v>
      </c>
      <c r="G66" s="11" t="s">
        <v>1100</v>
      </c>
      <c r="H66" s="11" t="s">
        <v>1101</v>
      </c>
      <c r="I66" s="11" t="s">
        <v>1102</v>
      </c>
      <c r="J66" s="11" t="s">
        <v>1103</v>
      </c>
      <c r="K66" s="11" t="s">
        <v>1104</v>
      </c>
      <c r="L66" s="11" t="s">
        <v>1105</v>
      </c>
      <c r="M66" s="11" t="s">
        <v>1106</v>
      </c>
      <c r="N66" s="11" t="s">
        <v>619</v>
      </c>
      <c r="O66" s="11" t="s">
        <v>1107</v>
      </c>
      <c r="P66" s="11" t="s">
        <v>1108</v>
      </c>
      <c r="Q66" s="11" t="s">
        <v>87</v>
      </c>
      <c r="R66" s="11" t="s">
        <v>87</v>
      </c>
      <c r="S66" s="11" t="s">
        <v>623</v>
      </c>
      <c r="T66" s="11" t="s">
        <v>1109</v>
      </c>
      <c r="U66" s="14"/>
      <c r="V66" s="14"/>
      <c r="W66" s="15" t="str">
        <f t="shared" ref="W66:W129" si="1">IF(AND(ISNUMBER(U66),ISNUMBER(V66)),V66-U66,"")</f>
        <v/>
      </c>
      <c r="X66" s="16"/>
    </row>
    <row r="67" spans="1:24" ht="70" x14ac:dyDescent="0.2">
      <c r="A67" s="11" t="s">
        <v>53</v>
      </c>
      <c r="B67" s="11" t="s">
        <v>1032</v>
      </c>
      <c r="C67" s="13" t="s">
        <v>1110</v>
      </c>
      <c r="D67" s="9" t="s">
        <v>1111</v>
      </c>
      <c r="E67" s="11" t="s">
        <v>1112</v>
      </c>
      <c r="F67" s="11" t="s">
        <v>1113</v>
      </c>
      <c r="G67" s="11" t="s">
        <v>1114</v>
      </c>
      <c r="H67" s="11" t="s">
        <v>1115</v>
      </c>
      <c r="I67" s="11" t="s">
        <v>1116</v>
      </c>
      <c r="J67" s="11" t="s">
        <v>1117</v>
      </c>
      <c r="K67" s="11" t="s">
        <v>1118</v>
      </c>
      <c r="L67" s="11" t="s">
        <v>1119</v>
      </c>
      <c r="M67" s="11" t="s">
        <v>1120</v>
      </c>
      <c r="N67" s="11" t="s">
        <v>1121</v>
      </c>
      <c r="O67" s="11" t="s">
        <v>1122</v>
      </c>
      <c r="P67" s="11" t="s">
        <v>1123</v>
      </c>
      <c r="Q67" s="11" t="s">
        <v>87</v>
      </c>
      <c r="R67" s="11" t="s">
        <v>87</v>
      </c>
      <c r="S67" s="11" t="s">
        <v>1124</v>
      </c>
      <c r="T67" s="11" t="s">
        <v>1125</v>
      </c>
      <c r="U67" s="14"/>
      <c r="V67" s="14"/>
      <c r="W67" s="15" t="str">
        <f t="shared" si="1"/>
        <v/>
      </c>
      <c r="X67" s="16"/>
    </row>
    <row r="68" spans="1:24" ht="70" x14ac:dyDescent="0.2">
      <c r="A68" s="11" t="s">
        <v>53</v>
      </c>
      <c r="B68" s="11" t="s">
        <v>1032</v>
      </c>
      <c r="C68" s="13" t="s">
        <v>1126</v>
      </c>
      <c r="D68" s="9" t="s">
        <v>1127</v>
      </c>
      <c r="E68" s="11" t="s">
        <v>1128</v>
      </c>
      <c r="F68" s="11" t="s">
        <v>1129</v>
      </c>
      <c r="G68" s="11" t="s">
        <v>1130</v>
      </c>
      <c r="H68" s="11" t="s">
        <v>1131</v>
      </c>
      <c r="I68" s="11" t="s">
        <v>1132</v>
      </c>
      <c r="J68" s="11" t="s">
        <v>1133</v>
      </c>
      <c r="K68" s="11" t="s">
        <v>1134</v>
      </c>
      <c r="L68" s="11" t="s">
        <v>1135</v>
      </c>
      <c r="M68" s="11" t="s">
        <v>1136</v>
      </c>
      <c r="N68" s="11" t="s">
        <v>1137</v>
      </c>
      <c r="O68" s="11" t="s">
        <v>1138</v>
      </c>
      <c r="P68" s="11" t="s">
        <v>1139</v>
      </c>
      <c r="Q68" s="11" t="s">
        <v>69</v>
      </c>
      <c r="R68" s="11" t="s">
        <v>87</v>
      </c>
      <c r="S68" s="11" t="s">
        <v>87</v>
      </c>
      <c r="T68" s="11" t="s">
        <v>1140</v>
      </c>
      <c r="U68" s="14"/>
      <c r="V68" s="14"/>
      <c r="W68" s="15" t="str">
        <f t="shared" si="1"/>
        <v/>
      </c>
      <c r="X68" s="16"/>
    </row>
    <row r="69" spans="1:24" ht="70" x14ac:dyDescent="0.2">
      <c r="A69" s="11" t="s">
        <v>53</v>
      </c>
      <c r="B69" s="11" t="s">
        <v>1032</v>
      </c>
      <c r="C69" s="13" t="s">
        <v>1141</v>
      </c>
      <c r="D69" s="9" t="s">
        <v>1142</v>
      </c>
      <c r="E69" s="11" t="s">
        <v>1143</v>
      </c>
      <c r="F69" s="11" t="s">
        <v>1144</v>
      </c>
      <c r="G69" s="11" t="s">
        <v>1145</v>
      </c>
      <c r="H69" s="11" t="s">
        <v>1146</v>
      </c>
      <c r="I69" s="11" t="s">
        <v>1147</v>
      </c>
      <c r="J69" s="11" t="s">
        <v>1148</v>
      </c>
      <c r="K69" s="11" t="s">
        <v>1149</v>
      </c>
      <c r="L69" s="11" t="s">
        <v>1150</v>
      </c>
      <c r="M69" s="11" t="s">
        <v>1151</v>
      </c>
      <c r="N69" s="11" t="s">
        <v>1152</v>
      </c>
      <c r="O69" s="11" t="s">
        <v>1153</v>
      </c>
      <c r="P69" s="11" t="s">
        <v>1154</v>
      </c>
      <c r="Q69" s="11" t="s">
        <v>87</v>
      </c>
      <c r="R69" s="11" t="s">
        <v>87</v>
      </c>
      <c r="S69" s="11" t="s">
        <v>87</v>
      </c>
      <c r="T69" s="11" t="s">
        <v>1155</v>
      </c>
      <c r="U69" s="14"/>
      <c r="V69" s="14"/>
      <c r="W69" s="15" t="str">
        <f t="shared" si="1"/>
        <v/>
      </c>
      <c r="X69" s="16"/>
    </row>
    <row r="70" spans="1:24" ht="70" x14ac:dyDescent="0.2">
      <c r="A70" s="11" t="s">
        <v>53</v>
      </c>
      <c r="B70" s="11" t="s">
        <v>1032</v>
      </c>
      <c r="C70" s="13" t="s">
        <v>1156</v>
      </c>
      <c r="D70" s="9" t="s">
        <v>1157</v>
      </c>
      <c r="E70" s="11" t="s">
        <v>1158</v>
      </c>
      <c r="F70" s="11" t="s">
        <v>1159</v>
      </c>
      <c r="G70" s="11" t="s">
        <v>1160</v>
      </c>
      <c r="H70" s="11" t="s">
        <v>1161</v>
      </c>
      <c r="I70" s="11" t="s">
        <v>1162</v>
      </c>
      <c r="J70" s="11" t="s">
        <v>1163</v>
      </c>
      <c r="K70" s="11" t="s">
        <v>1164</v>
      </c>
      <c r="L70" s="11" t="s">
        <v>1165</v>
      </c>
      <c r="M70" s="11" t="s">
        <v>1166</v>
      </c>
      <c r="N70" s="11" t="s">
        <v>1167</v>
      </c>
      <c r="O70" s="11" t="s">
        <v>1168</v>
      </c>
      <c r="P70" s="11" t="s">
        <v>1169</v>
      </c>
      <c r="Q70" s="11" t="s">
        <v>69</v>
      </c>
      <c r="R70" s="11" t="s">
        <v>87</v>
      </c>
      <c r="S70" s="11" t="s">
        <v>87</v>
      </c>
      <c r="T70" s="11" t="s">
        <v>1170</v>
      </c>
      <c r="U70" s="14"/>
      <c r="V70" s="14"/>
      <c r="W70" s="15" t="str">
        <f t="shared" si="1"/>
        <v/>
      </c>
      <c r="X70" s="16"/>
    </row>
    <row r="71" spans="1:24" ht="70" x14ac:dyDescent="0.2">
      <c r="A71" s="11" t="s">
        <v>53</v>
      </c>
      <c r="B71" s="11" t="s">
        <v>1032</v>
      </c>
      <c r="C71" s="13" t="s">
        <v>1171</v>
      </c>
      <c r="D71" s="9" t="s">
        <v>1172</v>
      </c>
      <c r="E71" s="11" t="s">
        <v>1173</v>
      </c>
      <c r="F71" s="11" t="s">
        <v>1174</v>
      </c>
      <c r="G71" s="11" t="s">
        <v>1175</v>
      </c>
      <c r="H71" s="11" t="s">
        <v>1176</v>
      </c>
      <c r="I71" s="11" t="s">
        <v>1177</v>
      </c>
      <c r="J71" s="11" t="s">
        <v>1178</v>
      </c>
      <c r="K71" s="11" t="s">
        <v>1179</v>
      </c>
      <c r="L71" s="11" t="s">
        <v>1180</v>
      </c>
      <c r="M71" s="11" t="s">
        <v>1181</v>
      </c>
      <c r="N71" s="11" t="s">
        <v>1182</v>
      </c>
      <c r="O71" s="11" t="s">
        <v>1183</v>
      </c>
      <c r="P71" s="11" t="s">
        <v>1184</v>
      </c>
      <c r="Q71" s="11" t="s">
        <v>1185</v>
      </c>
      <c r="R71" s="11" t="s">
        <v>87</v>
      </c>
      <c r="S71" s="11" t="s">
        <v>87</v>
      </c>
      <c r="T71" s="11" t="s">
        <v>1186</v>
      </c>
      <c r="U71" s="14"/>
      <c r="V71" s="14"/>
      <c r="W71" s="15" t="str">
        <f t="shared" si="1"/>
        <v/>
      </c>
      <c r="X71" s="16"/>
    </row>
    <row r="72" spans="1:24" ht="84" x14ac:dyDescent="0.2">
      <c r="A72" s="11" t="s">
        <v>53</v>
      </c>
      <c r="B72" s="11" t="s">
        <v>1032</v>
      </c>
      <c r="C72" s="13" t="s">
        <v>1187</v>
      </c>
      <c r="D72" s="9" t="s">
        <v>1188</v>
      </c>
      <c r="E72" s="11" t="s">
        <v>1189</v>
      </c>
      <c r="F72" s="11" t="s">
        <v>1190</v>
      </c>
      <c r="G72" s="11" t="s">
        <v>1191</v>
      </c>
      <c r="H72" s="11" t="s">
        <v>1192</v>
      </c>
      <c r="I72" s="11" t="s">
        <v>1193</v>
      </c>
      <c r="J72" s="11" t="s">
        <v>1194</v>
      </c>
      <c r="K72" s="11" t="s">
        <v>1195</v>
      </c>
      <c r="L72" s="11" t="s">
        <v>1196</v>
      </c>
      <c r="M72" s="11" t="s">
        <v>1197</v>
      </c>
      <c r="N72" s="11" t="s">
        <v>1182</v>
      </c>
      <c r="O72" s="11" t="s">
        <v>1198</v>
      </c>
      <c r="P72" s="11" t="s">
        <v>1199</v>
      </c>
      <c r="Q72" s="11" t="s">
        <v>1185</v>
      </c>
      <c r="R72" s="11" t="s">
        <v>87</v>
      </c>
      <c r="S72" s="11" t="s">
        <v>87</v>
      </c>
      <c r="T72" s="11" t="s">
        <v>1200</v>
      </c>
      <c r="U72" s="14"/>
      <c r="V72" s="14"/>
      <c r="W72" s="15" t="str">
        <f t="shared" si="1"/>
        <v/>
      </c>
      <c r="X72" s="16"/>
    </row>
    <row r="73" spans="1:24" ht="84" x14ac:dyDescent="0.2">
      <c r="A73" s="11" t="s">
        <v>53</v>
      </c>
      <c r="B73" s="11" t="s">
        <v>1032</v>
      </c>
      <c r="C73" s="13" t="s">
        <v>1201</v>
      </c>
      <c r="D73" s="9" t="s">
        <v>1202</v>
      </c>
      <c r="E73" s="11" t="s">
        <v>1203</v>
      </c>
      <c r="F73" s="11" t="s">
        <v>1204</v>
      </c>
      <c r="G73" s="11" t="s">
        <v>1205</v>
      </c>
      <c r="H73" s="11" t="s">
        <v>1206</v>
      </c>
      <c r="I73" s="11" t="s">
        <v>1207</v>
      </c>
      <c r="J73" s="11" t="s">
        <v>1208</v>
      </c>
      <c r="K73" s="11" t="s">
        <v>1209</v>
      </c>
      <c r="L73" s="11" t="s">
        <v>1210</v>
      </c>
      <c r="M73" s="11" t="s">
        <v>1211</v>
      </c>
      <c r="N73" s="11" t="s">
        <v>1212</v>
      </c>
      <c r="O73" s="11" t="s">
        <v>1213</v>
      </c>
      <c r="P73" s="11" t="s">
        <v>1214</v>
      </c>
      <c r="Q73" s="11" t="s">
        <v>1215</v>
      </c>
      <c r="R73" s="11" t="s">
        <v>87</v>
      </c>
      <c r="S73" s="11" t="s">
        <v>87</v>
      </c>
      <c r="T73" s="11" t="s">
        <v>1216</v>
      </c>
      <c r="U73" s="14"/>
      <c r="V73" s="14"/>
      <c r="W73" s="15" t="str">
        <f t="shared" si="1"/>
        <v/>
      </c>
      <c r="X73" s="16"/>
    </row>
    <row r="74" spans="1:24" ht="70" x14ac:dyDescent="0.2">
      <c r="A74" s="11" t="s">
        <v>53</v>
      </c>
      <c r="B74" s="11" t="s">
        <v>1032</v>
      </c>
      <c r="C74" s="13" t="s">
        <v>1217</v>
      </c>
      <c r="D74" s="9" t="s">
        <v>1218</v>
      </c>
      <c r="E74" s="11" t="s">
        <v>1219</v>
      </c>
      <c r="F74" s="11" t="s">
        <v>1220</v>
      </c>
      <c r="G74" s="11" t="s">
        <v>1221</v>
      </c>
      <c r="H74" s="11" t="s">
        <v>1222</v>
      </c>
      <c r="I74" s="11" t="s">
        <v>1223</v>
      </c>
      <c r="J74" s="11" t="s">
        <v>1224</v>
      </c>
      <c r="K74" s="11" t="s">
        <v>1225</v>
      </c>
      <c r="L74" s="11" t="s">
        <v>1226</v>
      </c>
      <c r="M74" s="11" t="s">
        <v>1227</v>
      </c>
      <c r="N74" s="11" t="s">
        <v>1228</v>
      </c>
      <c r="O74" s="11" t="s">
        <v>1229</v>
      </c>
      <c r="P74" s="11" t="s">
        <v>1230</v>
      </c>
      <c r="Q74" s="11" t="s">
        <v>87</v>
      </c>
      <c r="R74" s="11" t="s">
        <v>87</v>
      </c>
      <c r="S74" s="11" t="s">
        <v>87</v>
      </c>
      <c r="T74" s="11" t="s">
        <v>1231</v>
      </c>
      <c r="U74" s="14"/>
      <c r="V74" s="14"/>
      <c r="W74" s="15" t="str">
        <f t="shared" si="1"/>
        <v/>
      </c>
      <c r="X74" s="16"/>
    </row>
    <row r="75" spans="1:24" ht="84" x14ac:dyDescent="0.2">
      <c r="A75" s="11" t="s">
        <v>53</v>
      </c>
      <c r="B75" s="11" t="s">
        <v>1032</v>
      </c>
      <c r="C75" s="13" t="s">
        <v>1232</v>
      </c>
      <c r="D75" s="9" t="s">
        <v>1233</v>
      </c>
      <c r="E75" s="11" t="s">
        <v>1234</v>
      </c>
      <c r="F75" s="11" t="s">
        <v>1235</v>
      </c>
      <c r="G75" s="11" t="s">
        <v>1236</v>
      </c>
      <c r="H75" s="11" t="s">
        <v>1237</v>
      </c>
      <c r="I75" s="11" t="s">
        <v>1238</v>
      </c>
      <c r="J75" s="11" t="s">
        <v>1239</v>
      </c>
      <c r="K75" s="11" t="s">
        <v>1240</v>
      </c>
      <c r="L75" s="11" t="s">
        <v>1241</v>
      </c>
      <c r="M75" s="11" t="s">
        <v>1242</v>
      </c>
      <c r="N75" s="11" t="s">
        <v>1243</v>
      </c>
      <c r="O75" s="11" t="s">
        <v>1244</v>
      </c>
      <c r="P75" s="11" t="s">
        <v>1245</v>
      </c>
      <c r="Q75" s="11" t="s">
        <v>87</v>
      </c>
      <c r="R75" s="11" t="s">
        <v>1246</v>
      </c>
      <c r="S75" s="11" t="s">
        <v>1247</v>
      </c>
      <c r="T75" s="11" t="s">
        <v>1248</v>
      </c>
      <c r="U75" s="14"/>
      <c r="V75" s="14"/>
      <c r="W75" s="15" t="str">
        <f t="shared" si="1"/>
        <v/>
      </c>
      <c r="X75" s="16"/>
    </row>
    <row r="76" spans="1:24" ht="70" x14ac:dyDescent="0.2">
      <c r="A76" s="11" t="s">
        <v>53</v>
      </c>
      <c r="B76" s="11" t="s">
        <v>1032</v>
      </c>
      <c r="C76" s="13" t="s">
        <v>1249</v>
      </c>
      <c r="D76" s="9" t="s">
        <v>1250</v>
      </c>
      <c r="E76" s="11" t="s">
        <v>1251</v>
      </c>
      <c r="F76" s="11" t="s">
        <v>1252</v>
      </c>
      <c r="G76" s="11" t="s">
        <v>1253</v>
      </c>
      <c r="H76" s="11" t="s">
        <v>1254</v>
      </c>
      <c r="I76" s="11" t="s">
        <v>1255</v>
      </c>
      <c r="J76" s="11" t="s">
        <v>1256</v>
      </c>
      <c r="K76" s="11" t="s">
        <v>1257</v>
      </c>
      <c r="L76" s="11" t="s">
        <v>1258</v>
      </c>
      <c r="M76" s="11" t="s">
        <v>1259</v>
      </c>
      <c r="N76" s="11" t="s">
        <v>1260</v>
      </c>
      <c r="O76" s="11" t="s">
        <v>1261</v>
      </c>
      <c r="P76" s="11" t="s">
        <v>1262</v>
      </c>
      <c r="Q76" s="11" t="s">
        <v>1263</v>
      </c>
      <c r="R76" s="11" t="s">
        <v>87</v>
      </c>
      <c r="S76" s="11" t="s">
        <v>87</v>
      </c>
      <c r="T76" s="11" t="s">
        <v>1264</v>
      </c>
      <c r="U76" s="14"/>
      <c r="V76" s="14"/>
      <c r="W76" s="15" t="str">
        <f t="shared" si="1"/>
        <v/>
      </c>
      <c r="X76" s="16"/>
    </row>
    <row r="77" spans="1:24" ht="84" x14ac:dyDescent="0.2">
      <c r="A77" s="11" t="s">
        <v>53</v>
      </c>
      <c r="B77" s="11" t="s">
        <v>1032</v>
      </c>
      <c r="C77" s="13" t="s">
        <v>1265</v>
      </c>
      <c r="D77" s="9" t="s">
        <v>1266</v>
      </c>
      <c r="E77" s="11" t="s">
        <v>1267</v>
      </c>
      <c r="F77" s="11" t="s">
        <v>1268</v>
      </c>
      <c r="G77" s="11" t="s">
        <v>1269</v>
      </c>
      <c r="H77" s="11" t="s">
        <v>1270</v>
      </c>
      <c r="I77" s="11" t="s">
        <v>1271</v>
      </c>
      <c r="J77" s="11" t="s">
        <v>1272</v>
      </c>
      <c r="K77" s="11" t="s">
        <v>1273</v>
      </c>
      <c r="L77" s="11" t="s">
        <v>1274</v>
      </c>
      <c r="M77" s="11" t="s">
        <v>1275</v>
      </c>
      <c r="N77" s="11" t="s">
        <v>1276</v>
      </c>
      <c r="O77" s="11" t="s">
        <v>1277</v>
      </c>
      <c r="P77" s="11" t="s">
        <v>1278</v>
      </c>
      <c r="Q77" s="11" t="s">
        <v>1263</v>
      </c>
      <c r="R77" s="11" t="s">
        <v>87</v>
      </c>
      <c r="S77" s="11" t="s">
        <v>87</v>
      </c>
      <c r="T77" s="11" t="s">
        <v>1279</v>
      </c>
      <c r="U77" s="14"/>
      <c r="V77" s="14"/>
      <c r="W77" s="15" t="str">
        <f t="shared" si="1"/>
        <v/>
      </c>
      <c r="X77" s="16"/>
    </row>
    <row r="78" spans="1:24" ht="70" x14ac:dyDescent="0.2">
      <c r="A78" s="11" t="s">
        <v>53</v>
      </c>
      <c r="B78" s="11" t="s">
        <v>1032</v>
      </c>
      <c r="C78" s="13" t="s">
        <v>1280</v>
      </c>
      <c r="D78" s="9" t="s">
        <v>1281</v>
      </c>
      <c r="E78" s="11" t="s">
        <v>1282</v>
      </c>
      <c r="F78" s="11" t="s">
        <v>1283</v>
      </c>
      <c r="G78" s="11" t="s">
        <v>1284</v>
      </c>
      <c r="H78" s="11" t="s">
        <v>1285</v>
      </c>
      <c r="I78" s="11" t="s">
        <v>1286</v>
      </c>
      <c r="J78" s="11" t="s">
        <v>1287</v>
      </c>
      <c r="K78" s="11" t="s">
        <v>1288</v>
      </c>
      <c r="L78" s="11" t="s">
        <v>1289</v>
      </c>
      <c r="M78" s="11" t="s">
        <v>1290</v>
      </c>
      <c r="N78" s="11" t="s">
        <v>1291</v>
      </c>
      <c r="O78" s="11" t="s">
        <v>1292</v>
      </c>
      <c r="P78" s="11" t="s">
        <v>1293</v>
      </c>
      <c r="Q78" s="11" t="s">
        <v>1294</v>
      </c>
      <c r="R78" s="11" t="s">
        <v>87</v>
      </c>
      <c r="S78" s="11" t="s">
        <v>87</v>
      </c>
      <c r="T78" s="11" t="s">
        <v>1295</v>
      </c>
      <c r="U78" s="14"/>
      <c r="V78" s="14"/>
      <c r="W78" s="15" t="str">
        <f t="shared" si="1"/>
        <v/>
      </c>
      <c r="X78" s="16"/>
    </row>
    <row r="79" spans="1:24" ht="70" x14ac:dyDescent="0.2">
      <c r="A79" s="11" t="s">
        <v>53</v>
      </c>
      <c r="B79" s="11" t="s">
        <v>1032</v>
      </c>
      <c r="C79" s="13" t="s">
        <v>1296</v>
      </c>
      <c r="D79" s="9" t="s">
        <v>1297</v>
      </c>
      <c r="E79" s="11" t="s">
        <v>1298</v>
      </c>
      <c r="F79" s="11" t="s">
        <v>1299</v>
      </c>
      <c r="G79" s="11" t="s">
        <v>1300</v>
      </c>
      <c r="H79" s="11" t="s">
        <v>1301</v>
      </c>
      <c r="I79" s="11" t="s">
        <v>1302</v>
      </c>
      <c r="J79" s="11" t="s">
        <v>1303</v>
      </c>
      <c r="K79" s="11" t="s">
        <v>1304</v>
      </c>
      <c r="L79" s="11" t="s">
        <v>1305</v>
      </c>
      <c r="M79" s="11" t="s">
        <v>1306</v>
      </c>
      <c r="N79" s="11" t="s">
        <v>1307</v>
      </c>
      <c r="O79" s="11" t="s">
        <v>1308</v>
      </c>
      <c r="P79" s="11" t="s">
        <v>1309</v>
      </c>
      <c r="Q79" s="11" t="s">
        <v>1310</v>
      </c>
      <c r="R79" s="11" t="s">
        <v>87</v>
      </c>
      <c r="S79" s="11" t="s">
        <v>87</v>
      </c>
      <c r="T79" s="11" t="s">
        <v>1311</v>
      </c>
      <c r="U79" s="14"/>
      <c r="V79" s="14"/>
      <c r="W79" s="15" t="str">
        <f t="shared" si="1"/>
        <v/>
      </c>
      <c r="X79" s="16"/>
    </row>
    <row r="80" spans="1:24" ht="70" x14ac:dyDescent="0.2">
      <c r="A80" s="11" t="s">
        <v>53</v>
      </c>
      <c r="B80" s="11" t="s">
        <v>1032</v>
      </c>
      <c r="C80" s="13" t="s">
        <v>1312</v>
      </c>
      <c r="D80" s="9" t="s">
        <v>1313</v>
      </c>
      <c r="E80" s="11" t="s">
        <v>1314</v>
      </c>
      <c r="F80" s="11" t="s">
        <v>1315</v>
      </c>
      <c r="G80" s="11" t="s">
        <v>1316</v>
      </c>
      <c r="H80" s="11" t="s">
        <v>1317</v>
      </c>
      <c r="I80" s="11" t="s">
        <v>1318</v>
      </c>
      <c r="J80" s="11" t="s">
        <v>1319</v>
      </c>
      <c r="K80" s="11" t="s">
        <v>1320</v>
      </c>
      <c r="L80" s="11" t="s">
        <v>1321</v>
      </c>
      <c r="M80" s="11" t="s">
        <v>1322</v>
      </c>
      <c r="N80" s="11" t="s">
        <v>1323</v>
      </c>
      <c r="O80" s="11" t="s">
        <v>1324</v>
      </c>
      <c r="P80" s="11" t="s">
        <v>1325</v>
      </c>
      <c r="Q80" s="11" t="s">
        <v>87</v>
      </c>
      <c r="R80" s="11" t="s">
        <v>87</v>
      </c>
      <c r="S80" s="11" t="s">
        <v>87</v>
      </c>
      <c r="T80" s="11" t="s">
        <v>1326</v>
      </c>
      <c r="U80" s="14"/>
      <c r="V80" s="14"/>
      <c r="W80" s="15" t="str">
        <f t="shared" si="1"/>
        <v/>
      </c>
      <c r="X80" s="16"/>
    </row>
    <row r="81" spans="1:24" ht="70" x14ac:dyDescent="0.2">
      <c r="A81" s="11" t="s">
        <v>53</v>
      </c>
      <c r="B81" s="11" t="s">
        <v>1032</v>
      </c>
      <c r="C81" s="13" t="s">
        <v>1327</v>
      </c>
      <c r="D81" s="9" t="s">
        <v>1328</v>
      </c>
      <c r="E81" s="11" t="s">
        <v>1329</v>
      </c>
      <c r="F81" s="11" t="s">
        <v>1330</v>
      </c>
      <c r="G81" s="11" t="s">
        <v>1331</v>
      </c>
      <c r="H81" s="11" t="s">
        <v>1332</v>
      </c>
      <c r="I81" s="11" t="s">
        <v>1333</v>
      </c>
      <c r="J81" s="11" t="s">
        <v>1334</v>
      </c>
      <c r="K81" s="11" t="s">
        <v>1335</v>
      </c>
      <c r="L81" s="11" t="s">
        <v>1336</v>
      </c>
      <c r="M81" s="11" t="s">
        <v>1337</v>
      </c>
      <c r="N81" s="11" t="s">
        <v>1338</v>
      </c>
      <c r="O81" s="11" t="s">
        <v>1339</v>
      </c>
      <c r="P81" s="11" t="s">
        <v>763</v>
      </c>
      <c r="Q81" s="11" t="s">
        <v>390</v>
      </c>
      <c r="R81" s="11" t="s">
        <v>87</v>
      </c>
      <c r="S81" s="11" t="s">
        <v>87</v>
      </c>
      <c r="T81" s="11" t="s">
        <v>1340</v>
      </c>
      <c r="U81" s="14"/>
      <c r="V81" s="14"/>
      <c r="W81" s="15" t="str">
        <f t="shared" si="1"/>
        <v/>
      </c>
      <c r="X81" s="16"/>
    </row>
    <row r="82" spans="1:24" ht="70" x14ac:dyDescent="0.2">
      <c r="A82" s="11" t="s">
        <v>53</v>
      </c>
      <c r="B82" s="11" t="s">
        <v>1341</v>
      </c>
      <c r="C82" s="13" t="s">
        <v>1342</v>
      </c>
      <c r="D82" s="9" t="s">
        <v>1343</v>
      </c>
      <c r="E82" s="11" t="s">
        <v>1344</v>
      </c>
      <c r="F82" s="11" t="s">
        <v>1345</v>
      </c>
      <c r="G82" s="11" t="s">
        <v>1346</v>
      </c>
      <c r="H82" s="11" t="s">
        <v>1347</v>
      </c>
      <c r="I82" s="11" t="s">
        <v>1348</v>
      </c>
      <c r="J82" s="11" t="s">
        <v>1349</v>
      </c>
      <c r="K82" s="11" t="s">
        <v>1350</v>
      </c>
      <c r="L82" s="11" t="s">
        <v>1351</v>
      </c>
      <c r="M82" s="11" t="s">
        <v>1352</v>
      </c>
      <c r="N82" s="11" t="s">
        <v>1353</v>
      </c>
      <c r="O82" s="11" t="s">
        <v>1354</v>
      </c>
      <c r="P82" s="11" t="s">
        <v>1355</v>
      </c>
      <c r="Q82" s="11" t="s">
        <v>1356</v>
      </c>
      <c r="R82" s="11" t="s">
        <v>87</v>
      </c>
      <c r="S82" s="11" t="s">
        <v>87</v>
      </c>
      <c r="T82" s="11" t="s">
        <v>1357</v>
      </c>
      <c r="U82" s="14"/>
      <c r="V82" s="14"/>
      <c r="W82" s="15" t="str">
        <f t="shared" si="1"/>
        <v/>
      </c>
      <c r="X82" s="16"/>
    </row>
    <row r="83" spans="1:24" ht="70" x14ac:dyDescent="0.2">
      <c r="A83" s="11" t="s">
        <v>53</v>
      </c>
      <c r="B83" s="11" t="s">
        <v>1341</v>
      </c>
      <c r="C83" s="13" t="s">
        <v>1358</v>
      </c>
      <c r="D83" s="9" t="s">
        <v>1359</v>
      </c>
      <c r="E83" s="11" t="s">
        <v>1360</v>
      </c>
      <c r="F83" s="11" t="s">
        <v>1361</v>
      </c>
      <c r="G83" s="11" t="s">
        <v>1362</v>
      </c>
      <c r="H83" s="11" t="s">
        <v>1363</v>
      </c>
      <c r="I83" s="11" t="s">
        <v>1364</v>
      </c>
      <c r="J83" s="11" t="s">
        <v>1365</v>
      </c>
      <c r="K83" s="11" t="s">
        <v>1366</v>
      </c>
      <c r="L83" s="11" t="s">
        <v>1367</v>
      </c>
      <c r="M83" s="11" t="s">
        <v>1368</v>
      </c>
      <c r="N83" s="11" t="s">
        <v>1369</v>
      </c>
      <c r="O83" s="11" t="s">
        <v>1370</v>
      </c>
      <c r="P83" s="11" t="s">
        <v>1371</v>
      </c>
      <c r="Q83" s="11" t="s">
        <v>87</v>
      </c>
      <c r="R83" s="11" t="s">
        <v>87</v>
      </c>
      <c r="S83" s="11" t="s">
        <v>87</v>
      </c>
      <c r="T83" s="11" t="s">
        <v>1372</v>
      </c>
      <c r="U83" s="14"/>
      <c r="V83" s="14"/>
      <c r="W83" s="15" t="str">
        <f t="shared" si="1"/>
        <v/>
      </c>
      <c r="X83" s="16"/>
    </row>
    <row r="84" spans="1:24" ht="70" x14ac:dyDescent="0.2">
      <c r="A84" s="11" t="s">
        <v>53</v>
      </c>
      <c r="B84" s="11" t="s">
        <v>1341</v>
      </c>
      <c r="C84" s="13" t="s">
        <v>1373</v>
      </c>
      <c r="D84" s="9" t="s">
        <v>1374</v>
      </c>
      <c r="E84" s="11" t="s">
        <v>1375</v>
      </c>
      <c r="F84" s="11" t="s">
        <v>1376</v>
      </c>
      <c r="G84" s="11" t="s">
        <v>1377</v>
      </c>
      <c r="H84" s="11" t="s">
        <v>1378</v>
      </c>
      <c r="I84" s="11" t="s">
        <v>1379</v>
      </c>
      <c r="J84" s="11" t="s">
        <v>1380</v>
      </c>
      <c r="K84" s="11" t="s">
        <v>1381</v>
      </c>
      <c r="L84" s="11" t="s">
        <v>1382</v>
      </c>
      <c r="M84" s="11" t="s">
        <v>1383</v>
      </c>
      <c r="N84" s="11" t="s">
        <v>1384</v>
      </c>
      <c r="O84" s="11" t="s">
        <v>1385</v>
      </c>
      <c r="P84" s="11" t="s">
        <v>1386</v>
      </c>
      <c r="Q84" s="11" t="s">
        <v>87</v>
      </c>
      <c r="R84" s="11" t="s">
        <v>87</v>
      </c>
      <c r="S84" s="11" t="s">
        <v>87</v>
      </c>
      <c r="T84" s="11" t="s">
        <v>1387</v>
      </c>
      <c r="U84" s="14"/>
      <c r="V84" s="14"/>
      <c r="W84" s="15" t="str">
        <f t="shared" si="1"/>
        <v/>
      </c>
      <c r="X84" s="16"/>
    </row>
    <row r="85" spans="1:24" ht="70" x14ac:dyDescent="0.2">
      <c r="A85" s="11" t="s">
        <v>53</v>
      </c>
      <c r="B85" s="11" t="s">
        <v>1341</v>
      </c>
      <c r="C85" s="13" t="s">
        <v>1388</v>
      </c>
      <c r="D85" s="9" t="s">
        <v>1389</v>
      </c>
      <c r="E85" s="11" t="s">
        <v>1390</v>
      </c>
      <c r="F85" s="11" t="s">
        <v>1391</v>
      </c>
      <c r="G85" s="11" t="s">
        <v>1392</v>
      </c>
      <c r="H85" s="11" t="s">
        <v>1393</v>
      </c>
      <c r="I85" s="11" t="s">
        <v>1394</v>
      </c>
      <c r="J85" s="11" t="s">
        <v>1395</v>
      </c>
      <c r="K85" s="11" t="s">
        <v>1396</v>
      </c>
      <c r="L85" s="11" t="s">
        <v>1397</v>
      </c>
      <c r="M85" s="11" t="s">
        <v>1398</v>
      </c>
      <c r="N85" s="11" t="s">
        <v>1399</v>
      </c>
      <c r="O85" s="11" t="s">
        <v>1400</v>
      </c>
      <c r="P85" s="11" t="s">
        <v>1401</v>
      </c>
      <c r="Q85" s="11" t="s">
        <v>87</v>
      </c>
      <c r="R85" s="11" t="s">
        <v>87</v>
      </c>
      <c r="S85" s="11" t="s">
        <v>87</v>
      </c>
      <c r="T85" s="11" t="s">
        <v>1402</v>
      </c>
      <c r="U85" s="14"/>
      <c r="V85" s="14"/>
      <c r="W85" s="15" t="str">
        <f t="shared" si="1"/>
        <v/>
      </c>
      <c r="X85" s="16"/>
    </row>
    <row r="86" spans="1:24" ht="84" x14ac:dyDescent="0.2">
      <c r="A86" s="11" t="s">
        <v>53</v>
      </c>
      <c r="B86" s="11" t="s">
        <v>1341</v>
      </c>
      <c r="C86" s="13" t="s">
        <v>1403</v>
      </c>
      <c r="D86" s="9" t="s">
        <v>1404</v>
      </c>
      <c r="E86" s="11" t="s">
        <v>1405</v>
      </c>
      <c r="F86" s="11" t="s">
        <v>1406</v>
      </c>
      <c r="G86" s="11" t="s">
        <v>1407</v>
      </c>
      <c r="H86" s="11" t="s">
        <v>1408</v>
      </c>
      <c r="I86" s="11" t="s">
        <v>1409</v>
      </c>
      <c r="J86" s="11" t="s">
        <v>1410</v>
      </c>
      <c r="K86" s="11" t="s">
        <v>1411</v>
      </c>
      <c r="L86" s="11" t="s">
        <v>1412</v>
      </c>
      <c r="M86" s="11" t="s">
        <v>1413</v>
      </c>
      <c r="N86" s="11" t="s">
        <v>1414</v>
      </c>
      <c r="O86" s="11" t="s">
        <v>1415</v>
      </c>
      <c r="P86" s="11" t="s">
        <v>1416</v>
      </c>
      <c r="Q86" s="11" t="s">
        <v>1356</v>
      </c>
      <c r="R86" s="11" t="s">
        <v>87</v>
      </c>
      <c r="S86" s="11" t="s">
        <v>87</v>
      </c>
      <c r="T86" s="11" t="s">
        <v>1417</v>
      </c>
      <c r="U86" s="14"/>
      <c r="V86" s="14"/>
      <c r="W86" s="15" t="str">
        <f t="shared" si="1"/>
        <v/>
      </c>
      <c r="X86" s="16"/>
    </row>
    <row r="87" spans="1:24" ht="70" x14ac:dyDescent="0.2">
      <c r="A87" s="11" t="s">
        <v>53</v>
      </c>
      <c r="B87" s="11" t="s">
        <v>1341</v>
      </c>
      <c r="C87" s="13" t="s">
        <v>1418</v>
      </c>
      <c r="D87" s="9" t="s">
        <v>1419</v>
      </c>
      <c r="E87" s="11" t="s">
        <v>1420</v>
      </c>
      <c r="F87" s="11" t="s">
        <v>1421</v>
      </c>
      <c r="G87" s="11" t="s">
        <v>1422</v>
      </c>
      <c r="H87" s="11" t="s">
        <v>1423</v>
      </c>
      <c r="I87" s="11" t="s">
        <v>1424</v>
      </c>
      <c r="J87" s="11" t="s">
        <v>1425</v>
      </c>
      <c r="K87" s="11" t="s">
        <v>1426</v>
      </c>
      <c r="L87" s="11" t="s">
        <v>1427</v>
      </c>
      <c r="M87" s="11" t="s">
        <v>1428</v>
      </c>
      <c r="N87" s="11" t="s">
        <v>1429</v>
      </c>
      <c r="O87" s="11" t="s">
        <v>1430</v>
      </c>
      <c r="P87" s="11" t="s">
        <v>1431</v>
      </c>
      <c r="Q87" s="11" t="s">
        <v>1432</v>
      </c>
      <c r="R87" s="11" t="s">
        <v>87</v>
      </c>
      <c r="S87" s="11" t="s">
        <v>87</v>
      </c>
      <c r="T87" s="11" t="s">
        <v>1433</v>
      </c>
      <c r="U87" s="14"/>
      <c r="V87" s="14"/>
      <c r="W87" s="15" t="str">
        <f t="shared" si="1"/>
        <v/>
      </c>
      <c r="X87" s="16"/>
    </row>
    <row r="88" spans="1:24" ht="70" x14ac:dyDescent="0.2">
      <c r="A88" s="11" t="s">
        <v>53</v>
      </c>
      <c r="B88" s="11" t="s">
        <v>1341</v>
      </c>
      <c r="C88" s="13" t="s">
        <v>1434</v>
      </c>
      <c r="D88" s="9" t="s">
        <v>1435</v>
      </c>
      <c r="E88" s="11" t="s">
        <v>1436</v>
      </c>
      <c r="F88" s="11" t="s">
        <v>1437</v>
      </c>
      <c r="G88" s="11" t="s">
        <v>1438</v>
      </c>
      <c r="H88" s="11" t="s">
        <v>1439</v>
      </c>
      <c r="I88" s="11" t="s">
        <v>1440</v>
      </c>
      <c r="J88" s="11" t="s">
        <v>1441</v>
      </c>
      <c r="K88" s="11" t="s">
        <v>1442</v>
      </c>
      <c r="L88" s="11" t="s">
        <v>1443</v>
      </c>
      <c r="M88" s="11" t="s">
        <v>1444</v>
      </c>
      <c r="N88" s="11" t="s">
        <v>1445</v>
      </c>
      <c r="O88" s="11" t="s">
        <v>1446</v>
      </c>
      <c r="P88" s="11" t="s">
        <v>1447</v>
      </c>
      <c r="Q88" s="11" t="s">
        <v>1356</v>
      </c>
      <c r="R88" s="11" t="s">
        <v>87</v>
      </c>
      <c r="S88" s="11" t="s">
        <v>87</v>
      </c>
      <c r="T88" s="11" t="s">
        <v>1448</v>
      </c>
      <c r="U88" s="14"/>
      <c r="V88" s="14"/>
      <c r="W88" s="15" t="str">
        <f t="shared" si="1"/>
        <v/>
      </c>
      <c r="X88" s="16"/>
    </row>
    <row r="89" spans="1:24" ht="70" x14ac:dyDescent="0.2">
      <c r="A89" s="11" t="s">
        <v>53</v>
      </c>
      <c r="B89" s="11" t="s">
        <v>1341</v>
      </c>
      <c r="C89" s="13" t="s">
        <v>1449</v>
      </c>
      <c r="D89" s="9" t="s">
        <v>1450</v>
      </c>
      <c r="E89" s="11" t="s">
        <v>1451</v>
      </c>
      <c r="F89" s="11" t="s">
        <v>1452</v>
      </c>
      <c r="G89" s="11" t="s">
        <v>1453</v>
      </c>
      <c r="H89" s="11" t="s">
        <v>1454</v>
      </c>
      <c r="I89" s="11" t="s">
        <v>1455</v>
      </c>
      <c r="J89" s="11" t="s">
        <v>1456</v>
      </c>
      <c r="K89" s="11" t="s">
        <v>1457</v>
      </c>
      <c r="L89" s="11" t="s">
        <v>1458</v>
      </c>
      <c r="M89" s="11" t="s">
        <v>1459</v>
      </c>
      <c r="N89" s="11" t="s">
        <v>1460</v>
      </c>
      <c r="O89" s="11" t="s">
        <v>1461</v>
      </c>
      <c r="P89" s="11" t="s">
        <v>1462</v>
      </c>
      <c r="Q89" s="11" t="s">
        <v>1463</v>
      </c>
      <c r="R89" s="11" t="s">
        <v>87</v>
      </c>
      <c r="S89" s="11" t="s">
        <v>87</v>
      </c>
      <c r="T89" s="11" t="s">
        <v>1464</v>
      </c>
      <c r="U89" s="14"/>
      <c r="V89" s="14"/>
      <c r="W89" s="15" t="str">
        <f t="shared" si="1"/>
        <v/>
      </c>
      <c r="X89" s="16"/>
    </row>
    <row r="90" spans="1:24" ht="70" x14ac:dyDescent="0.2">
      <c r="A90" s="11" t="s">
        <v>53</v>
      </c>
      <c r="B90" s="11" t="s">
        <v>1341</v>
      </c>
      <c r="C90" s="13" t="s">
        <v>1465</v>
      </c>
      <c r="D90" s="9" t="s">
        <v>1466</v>
      </c>
      <c r="E90" s="11" t="s">
        <v>1467</v>
      </c>
      <c r="F90" s="11" t="s">
        <v>1468</v>
      </c>
      <c r="G90" s="11" t="s">
        <v>1469</v>
      </c>
      <c r="H90" s="11" t="s">
        <v>1470</v>
      </c>
      <c r="I90" s="11" t="s">
        <v>1471</v>
      </c>
      <c r="J90" s="11" t="s">
        <v>1472</v>
      </c>
      <c r="K90" s="11" t="s">
        <v>1473</v>
      </c>
      <c r="L90" s="11" t="s">
        <v>1474</v>
      </c>
      <c r="M90" s="11" t="s">
        <v>1475</v>
      </c>
      <c r="N90" s="11" t="s">
        <v>1476</v>
      </c>
      <c r="O90" s="11" t="s">
        <v>1477</v>
      </c>
      <c r="P90" s="11" t="s">
        <v>1478</v>
      </c>
      <c r="Q90" s="11" t="s">
        <v>87</v>
      </c>
      <c r="R90" s="11" t="s">
        <v>87</v>
      </c>
      <c r="S90" s="11" t="s">
        <v>87</v>
      </c>
      <c r="T90" s="11" t="s">
        <v>1479</v>
      </c>
      <c r="U90" s="14"/>
      <c r="V90" s="14"/>
      <c r="W90" s="15" t="str">
        <f t="shared" si="1"/>
        <v/>
      </c>
      <c r="X90" s="16"/>
    </row>
    <row r="91" spans="1:24" ht="70" x14ac:dyDescent="0.2">
      <c r="A91" s="11" t="s">
        <v>53</v>
      </c>
      <c r="B91" s="11" t="s">
        <v>1341</v>
      </c>
      <c r="C91" s="13" t="s">
        <v>1480</v>
      </c>
      <c r="D91" s="9" t="s">
        <v>1481</v>
      </c>
      <c r="E91" s="11" t="s">
        <v>1482</v>
      </c>
      <c r="F91" s="11" t="s">
        <v>1483</v>
      </c>
      <c r="G91" s="11" t="s">
        <v>1484</v>
      </c>
      <c r="H91" s="11" t="s">
        <v>1485</v>
      </c>
      <c r="I91" s="11" t="s">
        <v>1486</v>
      </c>
      <c r="J91" s="11" t="s">
        <v>1487</v>
      </c>
      <c r="K91" s="11" t="s">
        <v>1488</v>
      </c>
      <c r="L91" s="11" t="s">
        <v>1489</v>
      </c>
      <c r="M91" s="11" t="s">
        <v>1490</v>
      </c>
      <c r="N91" s="11" t="s">
        <v>1491</v>
      </c>
      <c r="O91" s="11" t="s">
        <v>1492</v>
      </c>
      <c r="P91" s="11" t="s">
        <v>1493</v>
      </c>
      <c r="Q91" s="11" t="s">
        <v>1356</v>
      </c>
      <c r="R91" s="11" t="s">
        <v>87</v>
      </c>
      <c r="S91" s="11" t="s">
        <v>87</v>
      </c>
      <c r="T91" s="11" t="s">
        <v>1494</v>
      </c>
      <c r="U91" s="14"/>
      <c r="V91" s="14"/>
      <c r="W91" s="15" t="str">
        <f t="shared" si="1"/>
        <v/>
      </c>
      <c r="X91" s="16"/>
    </row>
    <row r="92" spans="1:24" ht="70" x14ac:dyDescent="0.2">
      <c r="A92" s="11" t="s">
        <v>53</v>
      </c>
      <c r="B92" s="11" t="s">
        <v>1341</v>
      </c>
      <c r="C92" s="13" t="s">
        <v>1495</v>
      </c>
      <c r="D92" s="9" t="s">
        <v>1496</v>
      </c>
      <c r="E92" s="11" t="s">
        <v>1497</v>
      </c>
      <c r="F92" s="11" t="s">
        <v>1498</v>
      </c>
      <c r="G92" s="11" t="s">
        <v>1499</v>
      </c>
      <c r="H92" s="11" t="s">
        <v>1500</v>
      </c>
      <c r="I92" s="11" t="s">
        <v>1501</v>
      </c>
      <c r="J92" s="11" t="s">
        <v>1502</v>
      </c>
      <c r="K92" s="11" t="s">
        <v>1503</v>
      </c>
      <c r="L92" s="11" t="s">
        <v>1504</v>
      </c>
      <c r="M92" s="11" t="s">
        <v>1505</v>
      </c>
      <c r="N92" s="11" t="s">
        <v>1506</v>
      </c>
      <c r="O92" s="11" t="s">
        <v>1507</v>
      </c>
      <c r="P92" s="11" t="s">
        <v>1508</v>
      </c>
      <c r="Q92" s="11" t="s">
        <v>390</v>
      </c>
      <c r="R92" s="11" t="s">
        <v>87</v>
      </c>
      <c r="S92" s="11" t="s">
        <v>87</v>
      </c>
      <c r="T92" s="11" t="s">
        <v>1509</v>
      </c>
      <c r="U92" s="14"/>
      <c r="V92" s="14"/>
      <c r="W92" s="15" t="str">
        <f t="shared" si="1"/>
        <v/>
      </c>
      <c r="X92" s="16"/>
    </row>
    <row r="93" spans="1:24" ht="70" x14ac:dyDescent="0.2">
      <c r="A93" s="11" t="s">
        <v>53</v>
      </c>
      <c r="B93" s="11" t="s">
        <v>1341</v>
      </c>
      <c r="C93" s="13" t="s">
        <v>1510</v>
      </c>
      <c r="D93" s="9" t="s">
        <v>1511</v>
      </c>
      <c r="E93" s="11" t="s">
        <v>1512</v>
      </c>
      <c r="F93" s="11" t="s">
        <v>1513</v>
      </c>
      <c r="G93" s="11" t="s">
        <v>1514</v>
      </c>
      <c r="H93" s="11" t="s">
        <v>1515</v>
      </c>
      <c r="I93" s="11" t="s">
        <v>1516</v>
      </c>
      <c r="J93" s="11" t="s">
        <v>1517</v>
      </c>
      <c r="K93" s="11" t="s">
        <v>1518</v>
      </c>
      <c r="L93" s="11" t="s">
        <v>1519</v>
      </c>
      <c r="M93" s="11" t="s">
        <v>1520</v>
      </c>
      <c r="N93" s="11" t="s">
        <v>1521</v>
      </c>
      <c r="O93" s="11" t="s">
        <v>1522</v>
      </c>
      <c r="P93" s="11" t="s">
        <v>1523</v>
      </c>
      <c r="Q93" s="11" t="s">
        <v>289</v>
      </c>
      <c r="R93" s="11" t="s">
        <v>87</v>
      </c>
      <c r="S93" s="11" t="s">
        <v>87</v>
      </c>
      <c r="T93" s="11" t="s">
        <v>1524</v>
      </c>
      <c r="U93" s="14"/>
      <c r="V93" s="14"/>
      <c r="W93" s="15" t="str">
        <f t="shared" si="1"/>
        <v/>
      </c>
      <c r="X93" s="16"/>
    </row>
    <row r="94" spans="1:24" ht="70" x14ac:dyDescent="0.2">
      <c r="A94" s="11" t="s">
        <v>53</v>
      </c>
      <c r="B94" s="11" t="s">
        <v>1341</v>
      </c>
      <c r="C94" s="13" t="s">
        <v>1525</v>
      </c>
      <c r="D94" s="9" t="s">
        <v>1526</v>
      </c>
      <c r="E94" s="11" t="s">
        <v>1527</v>
      </c>
      <c r="F94" s="11" t="s">
        <v>1528</v>
      </c>
      <c r="G94" s="11" t="s">
        <v>1529</v>
      </c>
      <c r="H94" s="11" t="s">
        <v>1530</v>
      </c>
      <c r="I94" s="11" t="s">
        <v>1531</v>
      </c>
      <c r="J94" s="11" t="s">
        <v>1532</v>
      </c>
      <c r="K94" s="11" t="s">
        <v>1533</v>
      </c>
      <c r="L94" s="11" t="s">
        <v>1534</v>
      </c>
      <c r="M94" s="11" t="s">
        <v>1535</v>
      </c>
      <c r="N94" s="11" t="s">
        <v>1536</v>
      </c>
      <c r="O94" s="11" t="s">
        <v>1537</v>
      </c>
      <c r="P94" s="11" t="s">
        <v>1538</v>
      </c>
      <c r="Q94" s="11" t="s">
        <v>1432</v>
      </c>
      <c r="R94" s="11" t="s">
        <v>87</v>
      </c>
      <c r="S94" s="11" t="s">
        <v>87</v>
      </c>
      <c r="T94" s="11" t="s">
        <v>1539</v>
      </c>
      <c r="U94" s="14"/>
      <c r="V94" s="14"/>
      <c r="W94" s="15" t="str">
        <f t="shared" si="1"/>
        <v/>
      </c>
      <c r="X94" s="16"/>
    </row>
    <row r="95" spans="1:24" ht="70" x14ac:dyDescent="0.2">
      <c r="A95" s="11" t="s">
        <v>53</v>
      </c>
      <c r="B95" s="11" t="s">
        <v>1341</v>
      </c>
      <c r="C95" s="13" t="s">
        <v>1540</v>
      </c>
      <c r="D95" s="9" t="s">
        <v>1541</v>
      </c>
      <c r="E95" s="11" t="s">
        <v>1542</v>
      </c>
      <c r="F95" s="11" t="s">
        <v>1543</v>
      </c>
      <c r="G95" s="11" t="s">
        <v>1544</v>
      </c>
      <c r="H95" s="11" t="s">
        <v>1545</v>
      </c>
      <c r="I95" s="11" t="s">
        <v>1546</v>
      </c>
      <c r="J95" s="11" t="s">
        <v>1547</v>
      </c>
      <c r="K95" s="11" t="s">
        <v>1548</v>
      </c>
      <c r="L95" s="11" t="s">
        <v>1549</v>
      </c>
      <c r="M95" s="11" t="s">
        <v>1550</v>
      </c>
      <c r="N95" s="11" t="s">
        <v>1551</v>
      </c>
      <c r="O95" s="11" t="s">
        <v>1552</v>
      </c>
      <c r="P95" s="11" t="s">
        <v>1553</v>
      </c>
      <c r="Q95" s="11" t="s">
        <v>87</v>
      </c>
      <c r="R95" s="11" t="s">
        <v>87</v>
      </c>
      <c r="S95" s="11" t="s">
        <v>87</v>
      </c>
      <c r="T95" s="11" t="s">
        <v>1554</v>
      </c>
      <c r="U95" s="14"/>
      <c r="V95" s="14"/>
      <c r="W95" s="15" t="str">
        <f t="shared" si="1"/>
        <v/>
      </c>
      <c r="X95" s="16"/>
    </row>
    <row r="96" spans="1:24" ht="84" x14ac:dyDescent="0.2">
      <c r="A96" s="11" t="s">
        <v>53</v>
      </c>
      <c r="B96" s="11" t="s">
        <v>1341</v>
      </c>
      <c r="C96" s="13" t="s">
        <v>1555</v>
      </c>
      <c r="D96" s="9" t="s">
        <v>1556</v>
      </c>
      <c r="E96" s="11" t="s">
        <v>1557</v>
      </c>
      <c r="F96" s="11" t="s">
        <v>1558</v>
      </c>
      <c r="G96" s="11" t="s">
        <v>1559</v>
      </c>
      <c r="H96" s="11" t="s">
        <v>1560</v>
      </c>
      <c r="I96" s="11" t="s">
        <v>1561</v>
      </c>
      <c r="J96" s="11" t="s">
        <v>1562</v>
      </c>
      <c r="K96" s="11" t="s">
        <v>1563</v>
      </c>
      <c r="L96" s="11" t="s">
        <v>1564</v>
      </c>
      <c r="M96" s="11" t="s">
        <v>1565</v>
      </c>
      <c r="N96" s="11" t="s">
        <v>1566</v>
      </c>
      <c r="O96" s="11" t="s">
        <v>1567</v>
      </c>
      <c r="P96" s="11" t="s">
        <v>1568</v>
      </c>
      <c r="Q96" s="11" t="s">
        <v>1569</v>
      </c>
      <c r="R96" s="11" t="s">
        <v>87</v>
      </c>
      <c r="S96" s="11" t="s">
        <v>87</v>
      </c>
      <c r="T96" s="11" t="s">
        <v>1570</v>
      </c>
      <c r="U96" s="14"/>
      <c r="V96" s="14"/>
      <c r="W96" s="15" t="str">
        <f t="shared" si="1"/>
        <v/>
      </c>
      <c r="X96" s="16"/>
    </row>
    <row r="97" spans="1:24" ht="84" x14ac:dyDescent="0.2">
      <c r="A97" s="11" t="s">
        <v>53</v>
      </c>
      <c r="B97" s="11" t="s">
        <v>1341</v>
      </c>
      <c r="C97" s="13" t="s">
        <v>1571</v>
      </c>
      <c r="D97" s="9" t="s">
        <v>1572</v>
      </c>
      <c r="E97" s="11" t="s">
        <v>1573</v>
      </c>
      <c r="F97" s="11" t="s">
        <v>1574</v>
      </c>
      <c r="G97" s="11" t="s">
        <v>1575</v>
      </c>
      <c r="H97" s="11" t="s">
        <v>1576</v>
      </c>
      <c r="I97" s="11" t="s">
        <v>1577</v>
      </c>
      <c r="J97" s="11" t="s">
        <v>1578</v>
      </c>
      <c r="K97" s="11" t="s">
        <v>1579</v>
      </c>
      <c r="L97" s="11" t="s">
        <v>1580</v>
      </c>
      <c r="M97" s="11" t="s">
        <v>1581</v>
      </c>
      <c r="N97" s="11" t="s">
        <v>1582</v>
      </c>
      <c r="O97" s="11" t="s">
        <v>1583</v>
      </c>
      <c r="P97" s="11" t="s">
        <v>1584</v>
      </c>
      <c r="Q97" s="11" t="s">
        <v>87</v>
      </c>
      <c r="R97" s="11" t="s">
        <v>87</v>
      </c>
      <c r="S97" s="11" t="s">
        <v>87</v>
      </c>
      <c r="T97" s="11" t="s">
        <v>1585</v>
      </c>
      <c r="U97" s="14"/>
      <c r="V97" s="14"/>
      <c r="W97" s="15" t="str">
        <f t="shared" si="1"/>
        <v/>
      </c>
      <c r="X97" s="16"/>
    </row>
    <row r="98" spans="1:24" ht="70" x14ac:dyDescent="0.2">
      <c r="A98" s="11" t="s">
        <v>53</v>
      </c>
      <c r="B98" s="11" t="s">
        <v>1341</v>
      </c>
      <c r="C98" s="13" t="s">
        <v>1586</v>
      </c>
      <c r="D98" s="9" t="s">
        <v>1587</v>
      </c>
      <c r="E98" s="11" t="s">
        <v>1588</v>
      </c>
      <c r="F98" s="11" t="s">
        <v>1589</v>
      </c>
      <c r="G98" s="11" t="s">
        <v>1590</v>
      </c>
      <c r="H98" s="11" t="s">
        <v>1591</v>
      </c>
      <c r="I98" s="11" t="s">
        <v>1592</v>
      </c>
      <c r="J98" s="11" t="s">
        <v>1593</v>
      </c>
      <c r="K98" s="11" t="s">
        <v>1594</v>
      </c>
      <c r="L98" s="11" t="s">
        <v>1595</v>
      </c>
      <c r="M98" s="11" t="s">
        <v>1596</v>
      </c>
      <c r="N98" s="11" t="s">
        <v>1597</v>
      </c>
      <c r="O98" s="11" t="s">
        <v>1598</v>
      </c>
      <c r="P98" s="11" t="s">
        <v>1599</v>
      </c>
      <c r="Q98" s="11" t="s">
        <v>87</v>
      </c>
      <c r="R98" s="11" t="s">
        <v>87</v>
      </c>
      <c r="S98" s="11" t="s">
        <v>87</v>
      </c>
      <c r="T98" s="11" t="s">
        <v>1600</v>
      </c>
      <c r="U98" s="14"/>
      <c r="V98" s="14"/>
      <c r="W98" s="15" t="str">
        <f t="shared" si="1"/>
        <v/>
      </c>
      <c r="X98" s="16"/>
    </row>
    <row r="99" spans="1:24" ht="84" x14ac:dyDescent="0.2">
      <c r="A99" s="11" t="s">
        <v>53</v>
      </c>
      <c r="B99" s="11" t="s">
        <v>1341</v>
      </c>
      <c r="C99" s="13" t="s">
        <v>1601</v>
      </c>
      <c r="D99" s="9" t="s">
        <v>1602</v>
      </c>
      <c r="E99" s="11" t="s">
        <v>1603</v>
      </c>
      <c r="F99" s="11" t="s">
        <v>1604</v>
      </c>
      <c r="G99" s="11" t="s">
        <v>1605</v>
      </c>
      <c r="H99" s="11" t="s">
        <v>1606</v>
      </c>
      <c r="I99" s="11" t="s">
        <v>1607</v>
      </c>
      <c r="J99" s="11" t="s">
        <v>1608</v>
      </c>
      <c r="K99" s="11" t="s">
        <v>1609</v>
      </c>
      <c r="L99" s="11" t="s">
        <v>1610</v>
      </c>
      <c r="M99" s="11" t="s">
        <v>1611</v>
      </c>
      <c r="N99" s="11" t="s">
        <v>1612</v>
      </c>
      <c r="O99" s="11" t="s">
        <v>1613</v>
      </c>
      <c r="P99" s="11" t="s">
        <v>1614</v>
      </c>
      <c r="Q99" s="11" t="s">
        <v>1615</v>
      </c>
      <c r="R99" s="11" t="s">
        <v>87</v>
      </c>
      <c r="S99" s="11" t="s">
        <v>87</v>
      </c>
      <c r="T99" s="11" t="s">
        <v>1616</v>
      </c>
      <c r="U99" s="14"/>
      <c r="V99" s="14"/>
      <c r="W99" s="15" t="str">
        <f t="shared" si="1"/>
        <v/>
      </c>
      <c r="X99" s="16"/>
    </row>
    <row r="100" spans="1:24" ht="70" x14ac:dyDescent="0.2">
      <c r="A100" s="11" t="s">
        <v>53</v>
      </c>
      <c r="B100" s="11" t="s">
        <v>1341</v>
      </c>
      <c r="C100" s="13" t="s">
        <v>1617</v>
      </c>
      <c r="D100" s="9" t="s">
        <v>1618</v>
      </c>
      <c r="E100" s="11" t="s">
        <v>1619</v>
      </c>
      <c r="F100" s="11" t="s">
        <v>1620</v>
      </c>
      <c r="G100" s="11" t="s">
        <v>1621</v>
      </c>
      <c r="H100" s="11" t="s">
        <v>1622</v>
      </c>
      <c r="I100" s="11" t="s">
        <v>1623</v>
      </c>
      <c r="J100" s="11" t="s">
        <v>1624</v>
      </c>
      <c r="K100" s="11" t="s">
        <v>1625</v>
      </c>
      <c r="L100" s="11" t="s">
        <v>1626</v>
      </c>
      <c r="M100" s="11" t="s">
        <v>1627</v>
      </c>
      <c r="N100" s="11" t="s">
        <v>1628</v>
      </c>
      <c r="O100" s="11" t="s">
        <v>1629</v>
      </c>
      <c r="P100" s="11" t="s">
        <v>1630</v>
      </c>
      <c r="Q100" s="11" t="s">
        <v>1432</v>
      </c>
      <c r="R100" s="11" t="s">
        <v>87</v>
      </c>
      <c r="S100" s="11" t="s">
        <v>87</v>
      </c>
      <c r="T100" s="11" t="s">
        <v>1631</v>
      </c>
      <c r="U100" s="14"/>
      <c r="V100" s="14"/>
      <c r="W100" s="15" t="str">
        <f t="shared" si="1"/>
        <v/>
      </c>
      <c r="X100" s="16"/>
    </row>
    <row r="101" spans="1:24" ht="70" x14ac:dyDescent="0.2">
      <c r="A101" s="11" t="s">
        <v>53</v>
      </c>
      <c r="B101" s="11" t="s">
        <v>1341</v>
      </c>
      <c r="C101" s="13" t="s">
        <v>1632</v>
      </c>
      <c r="D101" s="9" t="s">
        <v>1633</v>
      </c>
      <c r="E101" s="11" t="s">
        <v>1634</v>
      </c>
      <c r="F101" s="11" t="s">
        <v>1635</v>
      </c>
      <c r="G101" s="11" t="s">
        <v>1636</v>
      </c>
      <c r="H101" s="11" t="s">
        <v>1637</v>
      </c>
      <c r="I101" s="11" t="s">
        <v>1638</v>
      </c>
      <c r="J101" s="11" t="s">
        <v>1639</v>
      </c>
      <c r="K101" s="11" t="s">
        <v>1640</v>
      </c>
      <c r="L101" s="11" t="s">
        <v>1641</v>
      </c>
      <c r="M101" s="11" t="s">
        <v>1642</v>
      </c>
      <c r="N101" s="11" t="s">
        <v>1643</v>
      </c>
      <c r="O101" s="11" t="s">
        <v>1644</v>
      </c>
      <c r="P101" s="11" t="s">
        <v>1645</v>
      </c>
      <c r="Q101" s="11" t="s">
        <v>87</v>
      </c>
      <c r="R101" s="11" t="s">
        <v>87</v>
      </c>
      <c r="S101" s="11" t="s">
        <v>87</v>
      </c>
      <c r="T101" s="11" t="s">
        <v>1646</v>
      </c>
      <c r="U101" s="14"/>
      <c r="V101" s="14"/>
      <c r="W101" s="15" t="str">
        <f t="shared" si="1"/>
        <v/>
      </c>
      <c r="X101" s="16"/>
    </row>
    <row r="102" spans="1:24" ht="84" x14ac:dyDescent="0.2">
      <c r="A102" s="11" t="s">
        <v>53</v>
      </c>
      <c r="B102" s="11" t="s">
        <v>1647</v>
      </c>
      <c r="C102" s="13" t="s">
        <v>1648</v>
      </c>
      <c r="D102" s="9" t="s">
        <v>1649</v>
      </c>
      <c r="E102" s="11" t="s">
        <v>1650</v>
      </c>
      <c r="F102" s="11" t="s">
        <v>1651</v>
      </c>
      <c r="G102" s="11" t="s">
        <v>1652</v>
      </c>
      <c r="H102" s="11" t="s">
        <v>1653</v>
      </c>
      <c r="I102" s="11" t="s">
        <v>1654</v>
      </c>
      <c r="J102" s="11" t="s">
        <v>1655</v>
      </c>
      <c r="K102" s="11" t="s">
        <v>1656</v>
      </c>
      <c r="L102" s="11" t="s">
        <v>1657</v>
      </c>
      <c r="M102" s="11" t="s">
        <v>1658</v>
      </c>
      <c r="N102" s="11" t="s">
        <v>1659</v>
      </c>
      <c r="O102" s="11" t="s">
        <v>1660</v>
      </c>
      <c r="P102" s="11" t="s">
        <v>1661</v>
      </c>
      <c r="Q102" s="11" t="s">
        <v>1662</v>
      </c>
      <c r="R102" s="11" t="s">
        <v>87</v>
      </c>
      <c r="S102" s="11" t="s">
        <v>87</v>
      </c>
      <c r="T102" s="11" t="s">
        <v>1663</v>
      </c>
      <c r="U102" s="14"/>
      <c r="V102" s="14"/>
      <c r="W102" s="15" t="str">
        <f t="shared" si="1"/>
        <v/>
      </c>
      <c r="X102" s="16"/>
    </row>
    <row r="103" spans="1:24" ht="70" x14ac:dyDescent="0.2">
      <c r="A103" s="11" t="s">
        <v>53</v>
      </c>
      <c r="B103" s="11" t="s">
        <v>1647</v>
      </c>
      <c r="C103" s="13" t="s">
        <v>1664</v>
      </c>
      <c r="D103" s="9" t="s">
        <v>1665</v>
      </c>
      <c r="E103" s="11" t="s">
        <v>1666</v>
      </c>
      <c r="F103" s="11" t="s">
        <v>1667</v>
      </c>
      <c r="G103" s="11" t="s">
        <v>1668</v>
      </c>
      <c r="H103" s="11" t="s">
        <v>1669</v>
      </c>
      <c r="I103" s="11" t="s">
        <v>1670</v>
      </c>
      <c r="J103" s="11" t="s">
        <v>1671</v>
      </c>
      <c r="K103" s="11" t="s">
        <v>1672</v>
      </c>
      <c r="L103" s="11" t="s">
        <v>1673</v>
      </c>
      <c r="M103" s="11" t="s">
        <v>1674</v>
      </c>
      <c r="N103" s="11" t="s">
        <v>1675</v>
      </c>
      <c r="O103" s="11" t="s">
        <v>1676</v>
      </c>
      <c r="P103" s="11" t="s">
        <v>1661</v>
      </c>
      <c r="Q103" s="11" t="s">
        <v>289</v>
      </c>
      <c r="R103" s="11" t="s">
        <v>87</v>
      </c>
      <c r="S103" s="11" t="s">
        <v>87</v>
      </c>
      <c r="T103" s="11" t="s">
        <v>1677</v>
      </c>
      <c r="U103" s="14"/>
      <c r="V103" s="14"/>
      <c r="W103" s="15" t="str">
        <f t="shared" si="1"/>
        <v/>
      </c>
      <c r="X103" s="16"/>
    </row>
    <row r="104" spans="1:24" ht="70" x14ac:dyDescent="0.2">
      <c r="A104" s="11" t="s">
        <v>53</v>
      </c>
      <c r="B104" s="11" t="s">
        <v>1647</v>
      </c>
      <c r="C104" s="13" t="s">
        <v>1678</v>
      </c>
      <c r="D104" s="9" t="s">
        <v>1679</v>
      </c>
      <c r="E104" s="11" t="s">
        <v>1680</v>
      </c>
      <c r="F104" s="11" t="s">
        <v>1681</v>
      </c>
      <c r="G104" s="11" t="s">
        <v>1682</v>
      </c>
      <c r="H104" s="11" t="s">
        <v>1683</v>
      </c>
      <c r="I104" s="11" t="s">
        <v>1684</v>
      </c>
      <c r="J104" s="11" t="s">
        <v>1685</v>
      </c>
      <c r="K104" s="11" t="s">
        <v>1686</v>
      </c>
      <c r="L104" s="11" t="s">
        <v>1687</v>
      </c>
      <c r="M104" s="11" t="s">
        <v>1688</v>
      </c>
      <c r="N104" s="11" t="s">
        <v>1659</v>
      </c>
      <c r="O104" s="11" t="s">
        <v>1689</v>
      </c>
      <c r="P104" s="11" t="s">
        <v>1690</v>
      </c>
      <c r="Q104" s="11" t="s">
        <v>289</v>
      </c>
      <c r="R104" s="11" t="s">
        <v>87</v>
      </c>
      <c r="S104" s="11" t="s">
        <v>87</v>
      </c>
      <c r="T104" s="11" t="s">
        <v>1691</v>
      </c>
      <c r="U104" s="14"/>
      <c r="V104" s="14"/>
      <c r="W104" s="15" t="str">
        <f t="shared" si="1"/>
        <v/>
      </c>
      <c r="X104" s="16"/>
    </row>
    <row r="105" spans="1:24" ht="70" x14ac:dyDescent="0.2">
      <c r="A105" s="11" t="s">
        <v>53</v>
      </c>
      <c r="B105" s="11" t="s">
        <v>1647</v>
      </c>
      <c r="C105" s="13" t="s">
        <v>1692</v>
      </c>
      <c r="D105" s="9" t="s">
        <v>1693</v>
      </c>
      <c r="E105" s="11" t="s">
        <v>1694</v>
      </c>
      <c r="F105" s="11" t="s">
        <v>1695</v>
      </c>
      <c r="G105" s="11" t="s">
        <v>1696</v>
      </c>
      <c r="H105" s="11" t="s">
        <v>1697</v>
      </c>
      <c r="I105" s="11" t="s">
        <v>1698</v>
      </c>
      <c r="J105" s="11" t="s">
        <v>1699</v>
      </c>
      <c r="K105" s="11" t="s">
        <v>1700</v>
      </c>
      <c r="L105" s="11" t="s">
        <v>1701</v>
      </c>
      <c r="M105" s="11" t="s">
        <v>1702</v>
      </c>
      <c r="N105" s="11" t="s">
        <v>1703</v>
      </c>
      <c r="O105" s="11" t="s">
        <v>1704</v>
      </c>
      <c r="P105" s="11" t="s">
        <v>1705</v>
      </c>
      <c r="Q105" s="11" t="s">
        <v>69</v>
      </c>
      <c r="R105" s="11" t="s">
        <v>87</v>
      </c>
      <c r="S105" s="11" t="s">
        <v>87</v>
      </c>
      <c r="T105" s="11" t="s">
        <v>1706</v>
      </c>
      <c r="U105" s="14"/>
      <c r="V105" s="14"/>
      <c r="W105" s="15" t="str">
        <f t="shared" si="1"/>
        <v/>
      </c>
      <c r="X105" s="16"/>
    </row>
    <row r="106" spans="1:24" ht="70" x14ac:dyDescent="0.2">
      <c r="A106" s="11" t="s">
        <v>53</v>
      </c>
      <c r="B106" s="11" t="s">
        <v>1647</v>
      </c>
      <c r="C106" s="13" t="s">
        <v>1707</v>
      </c>
      <c r="D106" s="9" t="s">
        <v>1708</v>
      </c>
      <c r="E106" s="11" t="s">
        <v>1709</v>
      </c>
      <c r="F106" s="11" t="s">
        <v>1710</v>
      </c>
      <c r="G106" s="11" t="s">
        <v>1711</v>
      </c>
      <c r="H106" s="11" t="s">
        <v>1712</v>
      </c>
      <c r="I106" s="11" t="s">
        <v>1713</v>
      </c>
      <c r="J106" s="11" t="s">
        <v>1714</v>
      </c>
      <c r="K106" s="11" t="s">
        <v>1715</v>
      </c>
      <c r="L106" s="11" t="s">
        <v>1716</v>
      </c>
      <c r="M106" s="11" t="s">
        <v>1717</v>
      </c>
      <c r="N106" s="11" t="s">
        <v>1718</v>
      </c>
      <c r="O106" s="11" t="s">
        <v>1719</v>
      </c>
      <c r="P106" s="11" t="s">
        <v>1720</v>
      </c>
      <c r="Q106" s="11" t="s">
        <v>999</v>
      </c>
      <c r="R106" s="11" t="s">
        <v>87</v>
      </c>
      <c r="S106" s="11" t="s">
        <v>87</v>
      </c>
      <c r="T106" s="11" t="s">
        <v>1721</v>
      </c>
      <c r="U106" s="14"/>
      <c r="V106" s="14"/>
      <c r="W106" s="15" t="str">
        <f t="shared" si="1"/>
        <v/>
      </c>
      <c r="X106" s="16"/>
    </row>
    <row r="107" spans="1:24" ht="70" x14ac:dyDescent="0.2">
      <c r="A107" s="11" t="s">
        <v>53</v>
      </c>
      <c r="B107" s="11" t="s">
        <v>1647</v>
      </c>
      <c r="C107" s="13" t="s">
        <v>1722</v>
      </c>
      <c r="D107" s="9" t="s">
        <v>1723</v>
      </c>
      <c r="E107" s="11" t="s">
        <v>1724</v>
      </c>
      <c r="F107" s="11" t="s">
        <v>1725</v>
      </c>
      <c r="G107" s="11" t="s">
        <v>1726</v>
      </c>
      <c r="H107" s="11" t="s">
        <v>1727</v>
      </c>
      <c r="I107" s="11" t="s">
        <v>1728</v>
      </c>
      <c r="J107" s="11" t="s">
        <v>1729</v>
      </c>
      <c r="K107" s="11" t="s">
        <v>1730</v>
      </c>
      <c r="L107" s="11" t="s">
        <v>1731</v>
      </c>
      <c r="M107" s="11" t="s">
        <v>1732</v>
      </c>
      <c r="N107" s="11" t="s">
        <v>1659</v>
      </c>
      <c r="O107" s="11" t="s">
        <v>1733</v>
      </c>
      <c r="P107" s="11" t="s">
        <v>1661</v>
      </c>
      <c r="Q107" s="11" t="s">
        <v>1662</v>
      </c>
      <c r="R107" s="11" t="s">
        <v>87</v>
      </c>
      <c r="S107" s="11" t="s">
        <v>87</v>
      </c>
      <c r="T107" s="11" t="s">
        <v>1734</v>
      </c>
      <c r="U107" s="14"/>
      <c r="V107" s="14"/>
      <c r="W107" s="15" t="str">
        <f t="shared" si="1"/>
        <v/>
      </c>
      <c r="X107" s="16"/>
    </row>
    <row r="108" spans="1:24" ht="70" x14ac:dyDescent="0.2">
      <c r="A108" s="11" t="s">
        <v>53</v>
      </c>
      <c r="B108" s="11" t="s">
        <v>1647</v>
      </c>
      <c r="C108" s="13" t="s">
        <v>1735</v>
      </c>
      <c r="D108" s="9" t="s">
        <v>1736</v>
      </c>
      <c r="E108" s="11" t="s">
        <v>1737</v>
      </c>
      <c r="F108" s="11" t="s">
        <v>1738</v>
      </c>
      <c r="G108" s="11" t="s">
        <v>1739</v>
      </c>
      <c r="H108" s="11" t="s">
        <v>1740</v>
      </c>
      <c r="I108" s="11" t="s">
        <v>1741</v>
      </c>
      <c r="J108" s="11" t="s">
        <v>1742</v>
      </c>
      <c r="K108" s="11" t="s">
        <v>1743</v>
      </c>
      <c r="L108" s="11" t="s">
        <v>1744</v>
      </c>
      <c r="M108" s="11" t="s">
        <v>1745</v>
      </c>
      <c r="N108" s="11" t="s">
        <v>1746</v>
      </c>
      <c r="O108" s="11" t="s">
        <v>1747</v>
      </c>
      <c r="P108" s="11" t="s">
        <v>1748</v>
      </c>
      <c r="Q108" s="11" t="s">
        <v>69</v>
      </c>
      <c r="R108" s="11" t="s">
        <v>87</v>
      </c>
      <c r="S108" s="11" t="s">
        <v>87</v>
      </c>
      <c r="T108" s="11" t="s">
        <v>1749</v>
      </c>
      <c r="U108" s="14"/>
      <c r="V108" s="14"/>
      <c r="W108" s="15" t="str">
        <f t="shared" si="1"/>
        <v/>
      </c>
      <c r="X108" s="16"/>
    </row>
    <row r="109" spans="1:24" ht="70" x14ac:dyDescent="0.2">
      <c r="A109" s="11" t="s">
        <v>53</v>
      </c>
      <c r="B109" s="11" t="s">
        <v>1647</v>
      </c>
      <c r="C109" s="13" t="s">
        <v>1750</v>
      </c>
      <c r="D109" s="9" t="s">
        <v>1751</v>
      </c>
      <c r="E109" s="11" t="s">
        <v>1752</v>
      </c>
      <c r="F109" s="11" t="s">
        <v>1753</v>
      </c>
      <c r="G109" s="11" t="s">
        <v>1754</v>
      </c>
      <c r="H109" s="11" t="s">
        <v>1755</v>
      </c>
      <c r="I109" s="11" t="s">
        <v>1756</v>
      </c>
      <c r="J109" s="11" t="s">
        <v>1757</v>
      </c>
      <c r="K109" s="11" t="s">
        <v>1758</v>
      </c>
      <c r="L109" s="11" t="s">
        <v>1759</v>
      </c>
      <c r="M109" s="11" t="s">
        <v>1760</v>
      </c>
      <c r="N109" s="11" t="s">
        <v>1761</v>
      </c>
      <c r="O109" s="11" t="s">
        <v>1762</v>
      </c>
      <c r="P109" s="11" t="s">
        <v>1763</v>
      </c>
      <c r="Q109" s="11" t="s">
        <v>1764</v>
      </c>
      <c r="R109" s="11" t="s">
        <v>87</v>
      </c>
      <c r="S109" s="11" t="s">
        <v>87</v>
      </c>
      <c r="T109" s="11" t="s">
        <v>1765</v>
      </c>
      <c r="U109" s="14"/>
      <c r="V109" s="14"/>
      <c r="W109" s="15" t="str">
        <f t="shared" si="1"/>
        <v/>
      </c>
      <c r="X109" s="16"/>
    </row>
    <row r="110" spans="1:24" ht="70" x14ac:dyDescent="0.2">
      <c r="A110" s="11" t="s">
        <v>53</v>
      </c>
      <c r="B110" s="11" t="s">
        <v>1647</v>
      </c>
      <c r="C110" s="13" t="s">
        <v>1766</v>
      </c>
      <c r="D110" s="9" t="s">
        <v>1767</v>
      </c>
      <c r="E110" s="11" t="s">
        <v>1768</v>
      </c>
      <c r="F110" s="11" t="s">
        <v>1769</v>
      </c>
      <c r="G110" s="11" t="s">
        <v>1770</v>
      </c>
      <c r="H110" s="11" t="s">
        <v>1771</v>
      </c>
      <c r="I110" s="11" t="s">
        <v>1772</v>
      </c>
      <c r="J110" s="11" t="s">
        <v>1773</v>
      </c>
      <c r="K110" s="11" t="s">
        <v>1774</v>
      </c>
      <c r="L110" s="11" t="s">
        <v>1775</v>
      </c>
      <c r="M110" s="11" t="s">
        <v>1776</v>
      </c>
      <c r="N110" s="11" t="s">
        <v>1777</v>
      </c>
      <c r="O110" s="11" t="s">
        <v>1778</v>
      </c>
      <c r="P110" s="11" t="s">
        <v>1779</v>
      </c>
      <c r="Q110" s="11" t="s">
        <v>69</v>
      </c>
      <c r="R110" s="11" t="s">
        <v>87</v>
      </c>
      <c r="S110" s="11" t="s">
        <v>87</v>
      </c>
      <c r="T110" s="11" t="s">
        <v>1780</v>
      </c>
      <c r="U110" s="14"/>
      <c r="V110" s="14"/>
      <c r="W110" s="15" t="str">
        <f t="shared" si="1"/>
        <v/>
      </c>
      <c r="X110" s="16"/>
    </row>
    <row r="111" spans="1:24" ht="70" x14ac:dyDescent="0.2">
      <c r="A111" s="11" t="s">
        <v>53</v>
      </c>
      <c r="B111" s="11" t="s">
        <v>1647</v>
      </c>
      <c r="C111" s="13" t="s">
        <v>1781</v>
      </c>
      <c r="D111" s="9" t="s">
        <v>1782</v>
      </c>
      <c r="E111" s="11" t="s">
        <v>1783</v>
      </c>
      <c r="F111" s="11" t="s">
        <v>1784</v>
      </c>
      <c r="G111" s="11" t="s">
        <v>1785</v>
      </c>
      <c r="H111" s="11" t="s">
        <v>1786</v>
      </c>
      <c r="I111" s="11" t="s">
        <v>1787</v>
      </c>
      <c r="J111" s="11" t="s">
        <v>1788</v>
      </c>
      <c r="K111" s="11" t="s">
        <v>1789</v>
      </c>
      <c r="L111" s="11" t="s">
        <v>1790</v>
      </c>
      <c r="M111" s="11" t="s">
        <v>1791</v>
      </c>
      <c r="N111" s="11" t="s">
        <v>1792</v>
      </c>
      <c r="O111" s="11" t="s">
        <v>951</v>
      </c>
      <c r="P111" s="11" t="s">
        <v>1793</v>
      </c>
      <c r="Q111" s="11" t="s">
        <v>1794</v>
      </c>
      <c r="R111" s="11" t="s">
        <v>87</v>
      </c>
      <c r="S111" s="11" t="s">
        <v>87</v>
      </c>
      <c r="T111" s="11" t="s">
        <v>1795</v>
      </c>
      <c r="U111" s="14"/>
      <c r="V111" s="14"/>
      <c r="W111" s="15" t="str">
        <f t="shared" si="1"/>
        <v/>
      </c>
      <c r="X111" s="16"/>
    </row>
    <row r="112" spans="1:24" ht="70" x14ac:dyDescent="0.2">
      <c r="A112" s="11" t="s">
        <v>53</v>
      </c>
      <c r="B112" s="11" t="s">
        <v>1647</v>
      </c>
      <c r="C112" s="13" t="s">
        <v>1796</v>
      </c>
      <c r="D112" s="9" t="s">
        <v>1797</v>
      </c>
      <c r="E112" s="11" t="s">
        <v>1798</v>
      </c>
      <c r="F112" s="11" t="s">
        <v>1799</v>
      </c>
      <c r="G112" s="11" t="s">
        <v>1800</v>
      </c>
      <c r="H112" s="11" t="s">
        <v>1801</v>
      </c>
      <c r="I112" s="11" t="s">
        <v>1802</v>
      </c>
      <c r="J112" s="11" t="s">
        <v>1803</v>
      </c>
      <c r="K112" s="11" t="s">
        <v>1804</v>
      </c>
      <c r="L112" s="11" t="s">
        <v>1805</v>
      </c>
      <c r="M112" s="11" t="s">
        <v>1806</v>
      </c>
      <c r="N112" s="11" t="s">
        <v>1761</v>
      </c>
      <c r="O112" s="11" t="s">
        <v>1807</v>
      </c>
      <c r="P112" s="11" t="s">
        <v>1808</v>
      </c>
      <c r="Q112" s="11" t="s">
        <v>69</v>
      </c>
      <c r="R112" s="11" t="s">
        <v>87</v>
      </c>
      <c r="S112" s="11" t="s">
        <v>87</v>
      </c>
      <c r="T112" s="11" t="s">
        <v>1809</v>
      </c>
      <c r="U112" s="14"/>
      <c r="V112" s="14"/>
      <c r="W112" s="15" t="str">
        <f t="shared" si="1"/>
        <v/>
      </c>
      <c r="X112" s="16"/>
    </row>
    <row r="113" spans="1:24" ht="70" x14ac:dyDescent="0.2">
      <c r="A113" s="11" t="s">
        <v>53</v>
      </c>
      <c r="B113" s="11" t="s">
        <v>1647</v>
      </c>
      <c r="C113" s="13" t="s">
        <v>1810</v>
      </c>
      <c r="D113" s="9" t="s">
        <v>1811</v>
      </c>
      <c r="E113" s="11" t="s">
        <v>1812</v>
      </c>
      <c r="F113" s="11" t="s">
        <v>1813</v>
      </c>
      <c r="G113" s="11" t="s">
        <v>1814</v>
      </c>
      <c r="H113" s="11" t="s">
        <v>1815</v>
      </c>
      <c r="I113" s="11" t="s">
        <v>1816</v>
      </c>
      <c r="J113" s="11" t="s">
        <v>1817</v>
      </c>
      <c r="K113" s="11" t="s">
        <v>1818</v>
      </c>
      <c r="L113" s="11" t="s">
        <v>1819</v>
      </c>
      <c r="M113" s="11" t="s">
        <v>1820</v>
      </c>
      <c r="N113" s="11" t="s">
        <v>1761</v>
      </c>
      <c r="O113" s="11" t="s">
        <v>1821</v>
      </c>
      <c r="P113" s="11" t="s">
        <v>1690</v>
      </c>
      <c r="Q113" s="11" t="s">
        <v>69</v>
      </c>
      <c r="R113" s="11" t="s">
        <v>87</v>
      </c>
      <c r="S113" s="11" t="s">
        <v>87</v>
      </c>
      <c r="T113" s="11" t="s">
        <v>1822</v>
      </c>
      <c r="U113" s="14"/>
      <c r="V113" s="14"/>
      <c r="W113" s="15" t="str">
        <f t="shared" si="1"/>
        <v/>
      </c>
      <c r="X113" s="16"/>
    </row>
    <row r="114" spans="1:24" ht="70" x14ac:dyDescent="0.2">
      <c r="A114" s="11" t="s">
        <v>53</v>
      </c>
      <c r="B114" s="11" t="s">
        <v>1647</v>
      </c>
      <c r="C114" s="13" t="s">
        <v>1823</v>
      </c>
      <c r="D114" s="9" t="s">
        <v>1824</v>
      </c>
      <c r="E114" s="11" t="s">
        <v>1825</v>
      </c>
      <c r="F114" s="11" t="s">
        <v>1826</v>
      </c>
      <c r="G114" s="11" t="s">
        <v>1827</v>
      </c>
      <c r="H114" s="11" t="s">
        <v>1828</v>
      </c>
      <c r="I114" s="11" t="s">
        <v>1829</v>
      </c>
      <c r="J114" s="11" t="s">
        <v>1830</v>
      </c>
      <c r="K114" s="11" t="s">
        <v>1831</v>
      </c>
      <c r="L114" s="11" t="s">
        <v>1832</v>
      </c>
      <c r="M114" s="11" t="s">
        <v>1833</v>
      </c>
      <c r="N114" s="11" t="s">
        <v>1659</v>
      </c>
      <c r="O114" s="11" t="s">
        <v>1733</v>
      </c>
      <c r="P114" s="11" t="s">
        <v>1661</v>
      </c>
      <c r="Q114" s="11" t="s">
        <v>1662</v>
      </c>
      <c r="R114" s="11" t="s">
        <v>87</v>
      </c>
      <c r="S114" s="11" t="s">
        <v>87</v>
      </c>
      <c r="T114" s="11" t="s">
        <v>1834</v>
      </c>
      <c r="U114" s="14"/>
      <c r="V114" s="14"/>
      <c r="W114" s="15" t="str">
        <f t="shared" si="1"/>
        <v/>
      </c>
      <c r="X114" s="16"/>
    </row>
    <row r="115" spans="1:24" ht="70" x14ac:dyDescent="0.2">
      <c r="A115" s="11" t="s">
        <v>53</v>
      </c>
      <c r="B115" s="11" t="s">
        <v>1647</v>
      </c>
      <c r="C115" s="13" t="s">
        <v>1835</v>
      </c>
      <c r="D115" s="9" t="s">
        <v>1836</v>
      </c>
      <c r="E115" s="11" t="s">
        <v>1837</v>
      </c>
      <c r="F115" s="11" t="s">
        <v>1838</v>
      </c>
      <c r="G115" s="11" t="s">
        <v>1839</v>
      </c>
      <c r="H115" s="11" t="s">
        <v>1840</v>
      </c>
      <c r="I115" s="11" t="s">
        <v>1841</v>
      </c>
      <c r="J115" s="11" t="s">
        <v>1842</v>
      </c>
      <c r="K115" s="11" t="s">
        <v>1843</v>
      </c>
      <c r="L115" s="11" t="s">
        <v>1844</v>
      </c>
      <c r="M115" s="11" t="s">
        <v>1845</v>
      </c>
      <c r="N115" s="11" t="s">
        <v>1846</v>
      </c>
      <c r="O115" s="11" t="s">
        <v>1847</v>
      </c>
      <c r="P115" s="11" t="s">
        <v>1848</v>
      </c>
      <c r="Q115" s="11" t="s">
        <v>69</v>
      </c>
      <c r="R115" s="11" t="s">
        <v>87</v>
      </c>
      <c r="S115" s="11" t="s">
        <v>87</v>
      </c>
      <c r="T115" s="11" t="s">
        <v>1849</v>
      </c>
      <c r="U115" s="14"/>
      <c r="V115" s="14"/>
      <c r="W115" s="15" t="str">
        <f t="shared" si="1"/>
        <v/>
      </c>
      <c r="X115" s="16"/>
    </row>
    <row r="116" spans="1:24" ht="56" x14ac:dyDescent="0.2">
      <c r="A116" s="11" t="s">
        <v>53</v>
      </c>
      <c r="B116" s="11" t="s">
        <v>1647</v>
      </c>
      <c r="C116" s="13" t="s">
        <v>1850</v>
      </c>
      <c r="D116" s="9" t="s">
        <v>1851</v>
      </c>
      <c r="E116" s="11" t="s">
        <v>1852</v>
      </c>
      <c r="F116" s="11" t="s">
        <v>1853</v>
      </c>
      <c r="G116" s="11" t="s">
        <v>1854</v>
      </c>
      <c r="H116" s="11" t="s">
        <v>1855</v>
      </c>
      <c r="I116" s="11" t="s">
        <v>1856</v>
      </c>
      <c r="J116" s="11" t="s">
        <v>1857</v>
      </c>
      <c r="K116" s="11" t="s">
        <v>1858</v>
      </c>
      <c r="L116" s="11" t="s">
        <v>1859</v>
      </c>
      <c r="M116" s="11" t="s">
        <v>1860</v>
      </c>
      <c r="N116" s="11" t="s">
        <v>1861</v>
      </c>
      <c r="O116" s="11" t="s">
        <v>1862</v>
      </c>
      <c r="P116" s="11" t="s">
        <v>1863</v>
      </c>
      <c r="Q116" s="11" t="s">
        <v>69</v>
      </c>
      <c r="R116" s="11" t="s">
        <v>87</v>
      </c>
      <c r="S116" s="11" t="s">
        <v>87</v>
      </c>
      <c r="T116" s="11" t="s">
        <v>1864</v>
      </c>
      <c r="U116" s="14"/>
      <c r="V116" s="14"/>
      <c r="W116" s="15" t="str">
        <f t="shared" si="1"/>
        <v/>
      </c>
      <c r="X116" s="16"/>
    </row>
    <row r="117" spans="1:24" ht="70" x14ac:dyDescent="0.2">
      <c r="A117" s="11" t="s">
        <v>53</v>
      </c>
      <c r="B117" s="11" t="s">
        <v>1647</v>
      </c>
      <c r="C117" s="13" t="s">
        <v>1865</v>
      </c>
      <c r="D117" s="9" t="s">
        <v>1866</v>
      </c>
      <c r="E117" s="11" t="s">
        <v>1867</v>
      </c>
      <c r="F117" s="11" t="s">
        <v>1868</v>
      </c>
      <c r="G117" s="11" t="s">
        <v>1869</v>
      </c>
      <c r="H117" s="11" t="s">
        <v>1870</v>
      </c>
      <c r="I117" s="11" t="s">
        <v>1871</v>
      </c>
      <c r="J117" s="11" t="s">
        <v>1872</v>
      </c>
      <c r="K117" s="11" t="s">
        <v>1873</v>
      </c>
      <c r="L117" s="11" t="s">
        <v>1874</v>
      </c>
      <c r="M117" s="11" t="s">
        <v>1875</v>
      </c>
      <c r="N117" s="11" t="s">
        <v>1761</v>
      </c>
      <c r="O117" s="11" t="s">
        <v>1876</v>
      </c>
      <c r="P117" s="11" t="s">
        <v>1877</v>
      </c>
      <c r="Q117" s="11" t="s">
        <v>289</v>
      </c>
      <c r="R117" s="11" t="s">
        <v>87</v>
      </c>
      <c r="S117" s="11" t="s">
        <v>87</v>
      </c>
      <c r="T117" s="11" t="s">
        <v>1878</v>
      </c>
      <c r="U117" s="14"/>
      <c r="V117" s="14"/>
      <c r="W117" s="15" t="str">
        <f t="shared" si="1"/>
        <v/>
      </c>
      <c r="X117" s="16"/>
    </row>
    <row r="118" spans="1:24" ht="70" x14ac:dyDescent="0.2">
      <c r="A118" s="11" t="s">
        <v>53</v>
      </c>
      <c r="B118" s="11" t="s">
        <v>1647</v>
      </c>
      <c r="C118" s="13" t="s">
        <v>1879</v>
      </c>
      <c r="D118" s="9" t="s">
        <v>1880</v>
      </c>
      <c r="E118" s="11" t="s">
        <v>1881</v>
      </c>
      <c r="F118" s="11" t="s">
        <v>1882</v>
      </c>
      <c r="G118" s="11" t="s">
        <v>1883</v>
      </c>
      <c r="H118" s="11" t="s">
        <v>1884</v>
      </c>
      <c r="I118" s="11" t="s">
        <v>1885</v>
      </c>
      <c r="J118" s="11" t="s">
        <v>1886</v>
      </c>
      <c r="K118" s="11" t="s">
        <v>1887</v>
      </c>
      <c r="L118" s="11" t="s">
        <v>1888</v>
      </c>
      <c r="M118" s="11" t="s">
        <v>1889</v>
      </c>
      <c r="N118" s="11" t="s">
        <v>1890</v>
      </c>
      <c r="O118" s="11" t="s">
        <v>1891</v>
      </c>
      <c r="P118" s="11" t="s">
        <v>1892</v>
      </c>
      <c r="Q118" s="11" t="s">
        <v>1893</v>
      </c>
      <c r="R118" s="11" t="s">
        <v>87</v>
      </c>
      <c r="S118" s="11" t="s">
        <v>87</v>
      </c>
      <c r="T118" s="11" t="s">
        <v>1894</v>
      </c>
      <c r="U118" s="14"/>
      <c r="V118" s="14"/>
      <c r="W118" s="15" t="str">
        <f t="shared" si="1"/>
        <v/>
      </c>
      <c r="X118" s="16"/>
    </row>
    <row r="119" spans="1:24" ht="84" x14ac:dyDescent="0.2">
      <c r="A119" s="11" t="s">
        <v>53</v>
      </c>
      <c r="B119" s="11" t="s">
        <v>1647</v>
      </c>
      <c r="C119" s="13" t="s">
        <v>1895</v>
      </c>
      <c r="D119" s="9" t="s">
        <v>1896</v>
      </c>
      <c r="E119" s="11" t="s">
        <v>1897</v>
      </c>
      <c r="F119" s="11" t="s">
        <v>1898</v>
      </c>
      <c r="G119" s="11" t="s">
        <v>1899</v>
      </c>
      <c r="H119" s="11" t="s">
        <v>1900</v>
      </c>
      <c r="I119" s="11" t="s">
        <v>1901</v>
      </c>
      <c r="J119" s="11" t="s">
        <v>1902</v>
      </c>
      <c r="K119" s="11" t="s">
        <v>1903</v>
      </c>
      <c r="L119" s="11" t="s">
        <v>1904</v>
      </c>
      <c r="M119" s="11" t="s">
        <v>1905</v>
      </c>
      <c r="N119" s="11" t="s">
        <v>1703</v>
      </c>
      <c r="O119" s="11" t="s">
        <v>1906</v>
      </c>
      <c r="P119" s="11" t="s">
        <v>1907</v>
      </c>
      <c r="Q119" s="11" t="s">
        <v>87</v>
      </c>
      <c r="R119" s="11" t="s">
        <v>87</v>
      </c>
      <c r="S119" s="11" t="s">
        <v>87</v>
      </c>
      <c r="T119" s="11" t="s">
        <v>1908</v>
      </c>
      <c r="U119" s="14"/>
      <c r="V119" s="14"/>
      <c r="W119" s="15" t="str">
        <f t="shared" si="1"/>
        <v/>
      </c>
      <c r="X119" s="16"/>
    </row>
    <row r="120" spans="1:24" ht="70" x14ac:dyDescent="0.2">
      <c r="A120" s="11" t="s">
        <v>53</v>
      </c>
      <c r="B120" s="11" t="s">
        <v>1647</v>
      </c>
      <c r="C120" s="13" t="s">
        <v>1909</v>
      </c>
      <c r="D120" s="9" t="s">
        <v>1910</v>
      </c>
      <c r="E120" s="11" t="s">
        <v>1911</v>
      </c>
      <c r="F120" s="11" t="s">
        <v>1912</v>
      </c>
      <c r="G120" s="11" t="s">
        <v>1913</v>
      </c>
      <c r="H120" s="11" t="s">
        <v>1914</v>
      </c>
      <c r="I120" s="11" t="s">
        <v>1915</v>
      </c>
      <c r="J120" s="11" t="s">
        <v>1916</v>
      </c>
      <c r="K120" s="11" t="s">
        <v>1917</v>
      </c>
      <c r="L120" s="11" t="s">
        <v>1918</v>
      </c>
      <c r="M120" s="11" t="s">
        <v>1919</v>
      </c>
      <c r="N120" s="11" t="s">
        <v>1920</v>
      </c>
      <c r="O120" s="11" t="s">
        <v>1921</v>
      </c>
      <c r="P120" s="11" t="s">
        <v>1922</v>
      </c>
      <c r="Q120" s="11" t="s">
        <v>69</v>
      </c>
      <c r="R120" s="11" t="s">
        <v>87</v>
      </c>
      <c r="S120" s="11" t="s">
        <v>87</v>
      </c>
      <c r="T120" s="11" t="s">
        <v>1923</v>
      </c>
      <c r="U120" s="14"/>
      <c r="V120" s="14"/>
      <c r="W120" s="15" t="str">
        <f t="shared" si="1"/>
        <v/>
      </c>
      <c r="X120" s="16"/>
    </row>
    <row r="121" spans="1:24" ht="70" x14ac:dyDescent="0.2">
      <c r="A121" s="11" t="s">
        <v>53</v>
      </c>
      <c r="B121" s="11" t="s">
        <v>1647</v>
      </c>
      <c r="C121" s="13" t="s">
        <v>1924</v>
      </c>
      <c r="D121" s="9" t="s">
        <v>1925</v>
      </c>
      <c r="E121" s="11" t="s">
        <v>1926</v>
      </c>
      <c r="F121" s="11" t="s">
        <v>1927</v>
      </c>
      <c r="G121" s="11" t="s">
        <v>1928</v>
      </c>
      <c r="H121" s="11" t="s">
        <v>1929</v>
      </c>
      <c r="I121" s="11" t="s">
        <v>1930</v>
      </c>
      <c r="J121" s="11" t="s">
        <v>1931</v>
      </c>
      <c r="K121" s="11" t="s">
        <v>1932</v>
      </c>
      <c r="L121" s="11" t="s">
        <v>1933</v>
      </c>
      <c r="M121" s="11" t="s">
        <v>1934</v>
      </c>
      <c r="N121" s="11" t="s">
        <v>1718</v>
      </c>
      <c r="O121" s="11" t="s">
        <v>1747</v>
      </c>
      <c r="P121" s="11" t="s">
        <v>1690</v>
      </c>
      <c r="Q121" s="11" t="s">
        <v>69</v>
      </c>
      <c r="R121" s="11" t="s">
        <v>87</v>
      </c>
      <c r="S121" s="11" t="s">
        <v>87</v>
      </c>
      <c r="T121" s="11" t="s">
        <v>1935</v>
      </c>
      <c r="U121" s="14"/>
      <c r="V121" s="14"/>
      <c r="W121" s="15" t="str">
        <f t="shared" si="1"/>
        <v/>
      </c>
      <c r="X121" s="16"/>
    </row>
    <row r="122" spans="1:24" ht="112" x14ac:dyDescent="0.2">
      <c r="A122" s="11" t="s">
        <v>1936</v>
      </c>
      <c r="B122" s="11" t="s">
        <v>1937</v>
      </c>
      <c r="C122" s="13" t="s">
        <v>1938</v>
      </c>
      <c r="D122" s="9" t="s">
        <v>1939</v>
      </c>
      <c r="E122" s="11" t="s">
        <v>1940</v>
      </c>
      <c r="F122" s="11" t="s">
        <v>1941</v>
      </c>
      <c r="G122" s="11" t="s">
        <v>1942</v>
      </c>
      <c r="H122" s="11" t="s">
        <v>1943</v>
      </c>
      <c r="I122" s="11" t="s">
        <v>1944</v>
      </c>
      <c r="J122" s="11" t="s">
        <v>1945</v>
      </c>
      <c r="K122" s="11" t="s">
        <v>1946</v>
      </c>
      <c r="L122" s="11" t="s">
        <v>1947</v>
      </c>
      <c r="M122" s="11" t="s">
        <v>1948</v>
      </c>
      <c r="N122" s="11" t="s">
        <v>1949</v>
      </c>
      <c r="O122" s="11" t="s">
        <v>1950</v>
      </c>
      <c r="P122" s="11" t="s">
        <v>1951</v>
      </c>
      <c r="Q122" s="11" t="s">
        <v>1952</v>
      </c>
      <c r="R122" s="11" t="s">
        <v>87</v>
      </c>
      <c r="S122" s="11" t="s">
        <v>87</v>
      </c>
      <c r="T122" s="11" t="s">
        <v>1953</v>
      </c>
      <c r="U122" s="14"/>
      <c r="V122" s="14"/>
      <c r="W122" s="15" t="str">
        <f t="shared" si="1"/>
        <v/>
      </c>
      <c r="X122" s="16"/>
    </row>
    <row r="123" spans="1:24" ht="84" x14ac:dyDescent="0.2">
      <c r="A123" s="11" t="s">
        <v>1936</v>
      </c>
      <c r="B123" s="11" t="s">
        <v>1937</v>
      </c>
      <c r="C123" s="13" t="s">
        <v>1954</v>
      </c>
      <c r="D123" s="9" t="s">
        <v>1955</v>
      </c>
      <c r="E123" s="11" t="s">
        <v>1956</v>
      </c>
      <c r="F123" s="11" t="s">
        <v>1957</v>
      </c>
      <c r="G123" s="11" t="s">
        <v>1958</v>
      </c>
      <c r="H123" s="11" t="s">
        <v>1959</v>
      </c>
      <c r="I123" s="11" t="s">
        <v>1960</v>
      </c>
      <c r="J123" s="11" t="s">
        <v>1961</v>
      </c>
      <c r="K123" s="11" t="s">
        <v>1962</v>
      </c>
      <c r="L123" s="11" t="s">
        <v>1963</v>
      </c>
      <c r="M123" s="11" t="s">
        <v>1964</v>
      </c>
      <c r="N123" s="11" t="s">
        <v>1965</v>
      </c>
      <c r="O123" s="11" t="s">
        <v>1966</v>
      </c>
      <c r="P123" s="11" t="s">
        <v>1967</v>
      </c>
      <c r="Q123" s="11" t="s">
        <v>1968</v>
      </c>
      <c r="R123" s="11" t="s">
        <v>87</v>
      </c>
      <c r="S123" s="11" t="s">
        <v>87</v>
      </c>
      <c r="T123" s="11" t="s">
        <v>1969</v>
      </c>
      <c r="U123" s="14"/>
      <c r="V123" s="14"/>
      <c r="W123" s="15" t="str">
        <f t="shared" si="1"/>
        <v/>
      </c>
      <c r="X123" s="16"/>
    </row>
    <row r="124" spans="1:24" ht="84" x14ac:dyDescent="0.2">
      <c r="A124" s="11" t="s">
        <v>1936</v>
      </c>
      <c r="B124" s="11" t="s">
        <v>1937</v>
      </c>
      <c r="C124" s="13" t="s">
        <v>1970</v>
      </c>
      <c r="D124" s="9" t="s">
        <v>1971</v>
      </c>
      <c r="E124" s="11" t="s">
        <v>1972</v>
      </c>
      <c r="F124" s="11" t="s">
        <v>1973</v>
      </c>
      <c r="G124" s="11" t="s">
        <v>1974</v>
      </c>
      <c r="H124" s="11" t="s">
        <v>1975</v>
      </c>
      <c r="I124" s="11" t="s">
        <v>1976</v>
      </c>
      <c r="J124" s="11" t="s">
        <v>1977</v>
      </c>
      <c r="K124" s="11" t="s">
        <v>1978</v>
      </c>
      <c r="L124" s="11" t="s">
        <v>1979</v>
      </c>
      <c r="M124" s="11" t="s">
        <v>1980</v>
      </c>
      <c r="N124" s="11" t="s">
        <v>1981</v>
      </c>
      <c r="O124" s="11" t="s">
        <v>1982</v>
      </c>
      <c r="P124" s="11" t="s">
        <v>1983</v>
      </c>
      <c r="Q124" s="11" t="s">
        <v>1984</v>
      </c>
      <c r="R124" s="11" t="s">
        <v>87</v>
      </c>
      <c r="S124" s="11" t="s">
        <v>87</v>
      </c>
      <c r="T124" s="11" t="s">
        <v>1985</v>
      </c>
      <c r="U124" s="14"/>
      <c r="V124" s="14"/>
      <c r="W124" s="15" t="str">
        <f t="shared" si="1"/>
        <v/>
      </c>
      <c r="X124" s="16"/>
    </row>
    <row r="125" spans="1:24" ht="84" x14ac:dyDescent="0.2">
      <c r="A125" s="11" t="s">
        <v>1936</v>
      </c>
      <c r="B125" s="11" t="s">
        <v>1937</v>
      </c>
      <c r="C125" s="13" t="s">
        <v>1986</v>
      </c>
      <c r="D125" s="9" t="s">
        <v>1987</v>
      </c>
      <c r="E125" s="11" t="s">
        <v>1988</v>
      </c>
      <c r="F125" s="11" t="s">
        <v>1989</v>
      </c>
      <c r="G125" s="11" t="s">
        <v>1990</v>
      </c>
      <c r="H125" s="11" t="s">
        <v>1991</v>
      </c>
      <c r="I125" s="11" t="s">
        <v>1992</v>
      </c>
      <c r="J125" s="11" t="s">
        <v>1993</v>
      </c>
      <c r="K125" s="11" t="s">
        <v>1994</v>
      </c>
      <c r="L125" s="11" t="s">
        <v>1995</v>
      </c>
      <c r="M125" s="11" t="s">
        <v>1996</v>
      </c>
      <c r="N125" s="11" t="s">
        <v>1997</v>
      </c>
      <c r="O125" s="11" t="s">
        <v>1998</v>
      </c>
      <c r="P125" s="11" t="s">
        <v>1983</v>
      </c>
      <c r="Q125" s="11" t="s">
        <v>1984</v>
      </c>
      <c r="R125" s="11" t="s">
        <v>87</v>
      </c>
      <c r="S125" s="11" t="s">
        <v>87</v>
      </c>
      <c r="T125" s="11" t="s">
        <v>1999</v>
      </c>
      <c r="U125" s="14"/>
      <c r="V125" s="14"/>
      <c r="W125" s="15" t="str">
        <f t="shared" si="1"/>
        <v/>
      </c>
      <c r="X125" s="16"/>
    </row>
    <row r="126" spans="1:24" ht="84" x14ac:dyDescent="0.2">
      <c r="A126" s="11" t="s">
        <v>1936</v>
      </c>
      <c r="B126" s="11" t="s">
        <v>1937</v>
      </c>
      <c r="C126" s="13" t="s">
        <v>2000</v>
      </c>
      <c r="D126" s="9" t="s">
        <v>2001</v>
      </c>
      <c r="E126" s="11" t="s">
        <v>2002</v>
      </c>
      <c r="F126" s="11" t="s">
        <v>2003</v>
      </c>
      <c r="G126" s="11" t="s">
        <v>2004</v>
      </c>
      <c r="H126" s="11" t="s">
        <v>2005</v>
      </c>
      <c r="I126" s="11" t="s">
        <v>2006</v>
      </c>
      <c r="J126" s="11" t="s">
        <v>2007</v>
      </c>
      <c r="K126" s="11" t="s">
        <v>2008</v>
      </c>
      <c r="L126" s="11" t="s">
        <v>2009</v>
      </c>
      <c r="M126" s="11" t="s">
        <v>2010</v>
      </c>
      <c r="N126" s="11" t="s">
        <v>2011</v>
      </c>
      <c r="O126" s="11" t="s">
        <v>2012</v>
      </c>
      <c r="P126" s="11" t="s">
        <v>2013</v>
      </c>
      <c r="Q126" s="11" t="s">
        <v>1968</v>
      </c>
      <c r="R126" s="11" t="s">
        <v>87</v>
      </c>
      <c r="S126" s="11" t="s">
        <v>87</v>
      </c>
      <c r="T126" s="11" t="s">
        <v>2014</v>
      </c>
      <c r="U126" s="14"/>
      <c r="V126" s="14"/>
      <c r="W126" s="15" t="str">
        <f t="shared" si="1"/>
        <v/>
      </c>
      <c r="X126" s="16"/>
    </row>
    <row r="127" spans="1:24" ht="84" x14ac:dyDescent="0.2">
      <c r="A127" s="11" t="s">
        <v>1936</v>
      </c>
      <c r="B127" s="11" t="s">
        <v>1937</v>
      </c>
      <c r="C127" s="13" t="s">
        <v>2015</v>
      </c>
      <c r="D127" s="9" t="s">
        <v>2016</v>
      </c>
      <c r="E127" s="11" t="s">
        <v>2017</v>
      </c>
      <c r="F127" s="11" t="s">
        <v>2018</v>
      </c>
      <c r="G127" s="11" t="s">
        <v>2019</v>
      </c>
      <c r="H127" s="11" t="s">
        <v>2020</v>
      </c>
      <c r="I127" s="11" t="s">
        <v>2021</v>
      </c>
      <c r="J127" s="11" t="s">
        <v>2022</v>
      </c>
      <c r="K127" s="11" t="s">
        <v>2023</v>
      </c>
      <c r="L127" s="11" t="s">
        <v>2024</v>
      </c>
      <c r="M127" s="11" t="s">
        <v>2025</v>
      </c>
      <c r="N127" s="11" t="s">
        <v>1965</v>
      </c>
      <c r="O127" s="11" t="s">
        <v>2026</v>
      </c>
      <c r="P127" s="11" t="s">
        <v>2027</v>
      </c>
      <c r="Q127" s="11" t="s">
        <v>1952</v>
      </c>
      <c r="R127" s="11" t="s">
        <v>87</v>
      </c>
      <c r="S127" s="11" t="s">
        <v>87</v>
      </c>
      <c r="T127" s="11" t="s">
        <v>2028</v>
      </c>
      <c r="U127" s="14"/>
      <c r="V127" s="14"/>
      <c r="W127" s="15" t="str">
        <f t="shared" si="1"/>
        <v/>
      </c>
      <c r="X127" s="16"/>
    </row>
    <row r="128" spans="1:24" ht="70" x14ac:dyDescent="0.2">
      <c r="A128" s="11" t="s">
        <v>1936</v>
      </c>
      <c r="B128" s="11" t="s">
        <v>1937</v>
      </c>
      <c r="C128" s="13" t="s">
        <v>2029</v>
      </c>
      <c r="D128" s="9" t="s">
        <v>2030</v>
      </c>
      <c r="E128" s="11" t="s">
        <v>2031</v>
      </c>
      <c r="F128" s="11" t="s">
        <v>2032</v>
      </c>
      <c r="G128" s="11" t="s">
        <v>2033</v>
      </c>
      <c r="H128" s="11" t="s">
        <v>2034</v>
      </c>
      <c r="I128" s="11" t="s">
        <v>2035</v>
      </c>
      <c r="J128" s="11" t="s">
        <v>2036</v>
      </c>
      <c r="K128" s="11" t="s">
        <v>2037</v>
      </c>
      <c r="L128" s="11" t="s">
        <v>2038</v>
      </c>
      <c r="M128" s="11" t="s">
        <v>2039</v>
      </c>
      <c r="N128" s="11" t="s">
        <v>1965</v>
      </c>
      <c r="O128" s="11" t="s">
        <v>2040</v>
      </c>
      <c r="P128" s="11" t="s">
        <v>2041</v>
      </c>
      <c r="Q128" s="11" t="s">
        <v>1968</v>
      </c>
      <c r="R128" s="11" t="s">
        <v>87</v>
      </c>
      <c r="S128" s="11" t="s">
        <v>87</v>
      </c>
      <c r="T128" s="11" t="s">
        <v>2042</v>
      </c>
      <c r="U128" s="14"/>
      <c r="V128" s="14"/>
      <c r="W128" s="15" t="str">
        <f t="shared" si="1"/>
        <v/>
      </c>
      <c r="X128" s="16"/>
    </row>
    <row r="129" spans="1:24" ht="84" x14ac:dyDescent="0.2">
      <c r="A129" s="11" t="s">
        <v>1936</v>
      </c>
      <c r="B129" s="11" t="s">
        <v>1937</v>
      </c>
      <c r="C129" s="13" t="s">
        <v>2043</v>
      </c>
      <c r="D129" s="9" t="s">
        <v>2044</v>
      </c>
      <c r="E129" s="11" t="s">
        <v>2045</v>
      </c>
      <c r="F129" s="11" t="s">
        <v>2046</v>
      </c>
      <c r="G129" s="11" t="s">
        <v>2047</v>
      </c>
      <c r="H129" s="11" t="s">
        <v>2048</v>
      </c>
      <c r="I129" s="11" t="s">
        <v>2049</v>
      </c>
      <c r="J129" s="11" t="s">
        <v>2050</v>
      </c>
      <c r="K129" s="11" t="s">
        <v>2051</v>
      </c>
      <c r="L129" s="11" t="s">
        <v>2052</v>
      </c>
      <c r="M129" s="11" t="s">
        <v>2053</v>
      </c>
      <c r="N129" s="11" t="s">
        <v>2054</v>
      </c>
      <c r="O129" s="11" t="s">
        <v>2055</v>
      </c>
      <c r="P129" s="11" t="s">
        <v>2056</v>
      </c>
      <c r="Q129" s="11" t="s">
        <v>1094</v>
      </c>
      <c r="R129" s="11" t="s">
        <v>87</v>
      </c>
      <c r="S129" s="11" t="s">
        <v>87</v>
      </c>
      <c r="T129" s="11" t="s">
        <v>2057</v>
      </c>
      <c r="U129" s="14"/>
      <c r="V129" s="14"/>
      <c r="W129" s="15" t="str">
        <f t="shared" si="1"/>
        <v/>
      </c>
      <c r="X129" s="16"/>
    </row>
    <row r="130" spans="1:24" ht="70" x14ac:dyDescent="0.2">
      <c r="A130" s="11" t="s">
        <v>1936</v>
      </c>
      <c r="B130" s="11" t="s">
        <v>1937</v>
      </c>
      <c r="C130" s="13" t="s">
        <v>2058</v>
      </c>
      <c r="D130" s="9" t="s">
        <v>2059</v>
      </c>
      <c r="E130" s="11" t="s">
        <v>2060</v>
      </c>
      <c r="F130" s="11" t="s">
        <v>2061</v>
      </c>
      <c r="G130" s="11" t="s">
        <v>2062</v>
      </c>
      <c r="H130" s="11" t="s">
        <v>2063</v>
      </c>
      <c r="I130" s="11" t="s">
        <v>2064</v>
      </c>
      <c r="J130" s="11" t="s">
        <v>2065</v>
      </c>
      <c r="K130" s="11" t="s">
        <v>2066</v>
      </c>
      <c r="L130" s="11" t="s">
        <v>2067</v>
      </c>
      <c r="M130" s="11" t="s">
        <v>2068</v>
      </c>
      <c r="N130" s="11" t="s">
        <v>2069</v>
      </c>
      <c r="O130" s="11" t="s">
        <v>2070</v>
      </c>
      <c r="P130" s="11" t="s">
        <v>2071</v>
      </c>
      <c r="Q130" s="11" t="s">
        <v>87</v>
      </c>
      <c r="R130" s="11" t="s">
        <v>87</v>
      </c>
      <c r="S130" s="11" t="s">
        <v>87</v>
      </c>
      <c r="T130" s="11" t="s">
        <v>2072</v>
      </c>
      <c r="U130" s="14"/>
      <c r="V130" s="14"/>
      <c r="W130" s="15" t="str">
        <f t="shared" ref="W130:W193" si="2">IF(AND(ISNUMBER(U130),ISNUMBER(V130)),V130-U130,"")</f>
        <v/>
      </c>
      <c r="X130" s="16"/>
    </row>
    <row r="131" spans="1:24" ht="84" x14ac:dyDescent="0.2">
      <c r="A131" s="11" t="s">
        <v>1936</v>
      </c>
      <c r="B131" s="11" t="s">
        <v>1937</v>
      </c>
      <c r="C131" s="13" t="s">
        <v>2073</v>
      </c>
      <c r="D131" s="9" t="s">
        <v>2074</v>
      </c>
      <c r="E131" s="11" t="s">
        <v>2075</v>
      </c>
      <c r="F131" s="11" t="s">
        <v>2076</v>
      </c>
      <c r="G131" s="11" t="s">
        <v>2077</v>
      </c>
      <c r="H131" s="11" t="s">
        <v>2078</v>
      </c>
      <c r="I131" s="11" t="s">
        <v>2079</v>
      </c>
      <c r="J131" s="11" t="s">
        <v>2080</v>
      </c>
      <c r="K131" s="11" t="s">
        <v>2081</v>
      </c>
      <c r="L131" s="11" t="s">
        <v>2082</v>
      </c>
      <c r="M131" s="11" t="s">
        <v>2083</v>
      </c>
      <c r="N131" s="11" t="s">
        <v>1291</v>
      </c>
      <c r="O131" s="11" t="s">
        <v>2084</v>
      </c>
      <c r="P131" s="11" t="s">
        <v>1293</v>
      </c>
      <c r="Q131" s="11" t="s">
        <v>1294</v>
      </c>
      <c r="R131" s="11" t="s">
        <v>87</v>
      </c>
      <c r="S131" s="11" t="s">
        <v>87</v>
      </c>
      <c r="T131" s="11" t="s">
        <v>2085</v>
      </c>
      <c r="U131" s="14"/>
      <c r="V131" s="14"/>
      <c r="W131" s="15" t="str">
        <f t="shared" si="2"/>
        <v/>
      </c>
      <c r="X131" s="16"/>
    </row>
    <row r="132" spans="1:24" ht="84" x14ac:dyDescent="0.2">
      <c r="A132" s="11" t="s">
        <v>1936</v>
      </c>
      <c r="B132" s="11" t="s">
        <v>1937</v>
      </c>
      <c r="C132" s="13" t="s">
        <v>2086</v>
      </c>
      <c r="D132" s="9" t="s">
        <v>2087</v>
      </c>
      <c r="E132" s="11" t="s">
        <v>2088</v>
      </c>
      <c r="F132" s="11" t="s">
        <v>2089</v>
      </c>
      <c r="G132" s="11" t="s">
        <v>2090</v>
      </c>
      <c r="H132" s="11" t="s">
        <v>2091</v>
      </c>
      <c r="I132" s="11" t="s">
        <v>2092</v>
      </c>
      <c r="J132" s="11" t="s">
        <v>2093</v>
      </c>
      <c r="K132" s="11" t="s">
        <v>2094</v>
      </c>
      <c r="L132" s="11" t="s">
        <v>2095</v>
      </c>
      <c r="M132" s="11" t="s">
        <v>2096</v>
      </c>
      <c r="N132" s="11" t="s">
        <v>2097</v>
      </c>
      <c r="O132" s="11" t="s">
        <v>2098</v>
      </c>
      <c r="P132" s="11" t="s">
        <v>2099</v>
      </c>
      <c r="Q132" s="11" t="s">
        <v>2100</v>
      </c>
      <c r="R132" s="11" t="s">
        <v>87</v>
      </c>
      <c r="S132" s="11" t="s">
        <v>87</v>
      </c>
      <c r="T132" s="11" t="s">
        <v>2101</v>
      </c>
      <c r="U132" s="14"/>
      <c r="V132" s="14"/>
      <c r="W132" s="15" t="str">
        <f t="shared" si="2"/>
        <v/>
      </c>
      <c r="X132" s="16"/>
    </row>
    <row r="133" spans="1:24" ht="84" x14ac:dyDescent="0.2">
      <c r="A133" s="11" t="s">
        <v>1936</v>
      </c>
      <c r="B133" s="11" t="s">
        <v>1937</v>
      </c>
      <c r="C133" s="13" t="s">
        <v>2102</v>
      </c>
      <c r="D133" s="9" t="s">
        <v>2103</v>
      </c>
      <c r="E133" s="11" t="s">
        <v>2104</v>
      </c>
      <c r="F133" s="11" t="s">
        <v>2105</v>
      </c>
      <c r="G133" s="11" t="s">
        <v>2106</v>
      </c>
      <c r="H133" s="11" t="s">
        <v>2107</v>
      </c>
      <c r="I133" s="11" t="s">
        <v>2108</v>
      </c>
      <c r="J133" s="11" t="s">
        <v>2109</v>
      </c>
      <c r="K133" s="11" t="s">
        <v>2110</v>
      </c>
      <c r="L133" s="11" t="s">
        <v>2111</v>
      </c>
      <c r="M133" s="11" t="s">
        <v>2112</v>
      </c>
      <c r="N133" s="11" t="s">
        <v>2113</v>
      </c>
      <c r="O133" s="11" t="s">
        <v>2114</v>
      </c>
      <c r="P133" s="11" t="s">
        <v>2115</v>
      </c>
      <c r="Q133" s="11" t="s">
        <v>2116</v>
      </c>
      <c r="R133" s="11" t="s">
        <v>87</v>
      </c>
      <c r="S133" s="11" t="s">
        <v>87</v>
      </c>
      <c r="T133" s="11" t="s">
        <v>2117</v>
      </c>
      <c r="U133" s="14"/>
      <c r="V133" s="14"/>
      <c r="W133" s="15" t="str">
        <f t="shared" si="2"/>
        <v/>
      </c>
      <c r="X133" s="16"/>
    </row>
    <row r="134" spans="1:24" ht="70" x14ac:dyDescent="0.2">
      <c r="A134" s="11" t="s">
        <v>1936</v>
      </c>
      <c r="B134" s="11" t="s">
        <v>1937</v>
      </c>
      <c r="C134" s="13" t="s">
        <v>2118</v>
      </c>
      <c r="D134" s="9" t="s">
        <v>2119</v>
      </c>
      <c r="E134" s="11" t="s">
        <v>2120</v>
      </c>
      <c r="F134" s="11" t="s">
        <v>2121</v>
      </c>
      <c r="G134" s="11" t="s">
        <v>2122</v>
      </c>
      <c r="H134" s="11" t="s">
        <v>2123</v>
      </c>
      <c r="I134" s="11" t="s">
        <v>2124</v>
      </c>
      <c r="J134" s="11" t="s">
        <v>2125</v>
      </c>
      <c r="K134" s="11" t="s">
        <v>2126</v>
      </c>
      <c r="L134" s="11" t="s">
        <v>2127</v>
      </c>
      <c r="M134" s="11" t="s">
        <v>2128</v>
      </c>
      <c r="N134" s="11" t="s">
        <v>1965</v>
      </c>
      <c r="O134" s="11" t="s">
        <v>2129</v>
      </c>
      <c r="P134" s="11" t="s">
        <v>2130</v>
      </c>
      <c r="Q134" s="11" t="s">
        <v>1294</v>
      </c>
      <c r="R134" s="11" t="s">
        <v>87</v>
      </c>
      <c r="S134" s="11" t="s">
        <v>87</v>
      </c>
      <c r="T134" s="11" t="s">
        <v>2131</v>
      </c>
      <c r="U134" s="14"/>
      <c r="V134" s="14"/>
      <c r="W134" s="15" t="str">
        <f t="shared" si="2"/>
        <v/>
      </c>
      <c r="X134" s="16"/>
    </row>
    <row r="135" spans="1:24" ht="70" x14ac:dyDescent="0.2">
      <c r="A135" s="11" t="s">
        <v>1936</v>
      </c>
      <c r="B135" s="11" t="s">
        <v>1937</v>
      </c>
      <c r="C135" s="13" t="s">
        <v>2132</v>
      </c>
      <c r="D135" s="9" t="s">
        <v>2133</v>
      </c>
      <c r="E135" s="11" t="s">
        <v>2134</v>
      </c>
      <c r="F135" s="11" t="s">
        <v>2135</v>
      </c>
      <c r="G135" s="11" t="s">
        <v>2136</v>
      </c>
      <c r="H135" s="11" t="s">
        <v>2137</v>
      </c>
      <c r="I135" s="11" t="s">
        <v>2138</v>
      </c>
      <c r="J135" s="11" t="s">
        <v>2139</v>
      </c>
      <c r="K135" s="11" t="s">
        <v>2140</v>
      </c>
      <c r="L135" s="11" t="s">
        <v>2141</v>
      </c>
      <c r="M135" s="11" t="s">
        <v>2142</v>
      </c>
      <c r="N135" s="11" t="s">
        <v>2143</v>
      </c>
      <c r="O135" s="11" t="s">
        <v>2144</v>
      </c>
      <c r="P135" s="11" t="s">
        <v>2145</v>
      </c>
      <c r="Q135" s="11" t="s">
        <v>1984</v>
      </c>
      <c r="R135" s="11" t="s">
        <v>87</v>
      </c>
      <c r="S135" s="11" t="s">
        <v>87</v>
      </c>
      <c r="T135" s="11" t="s">
        <v>2146</v>
      </c>
      <c r="U135" s="14"/>
      <c r="V135" s="14"/>
      <c r="W135" s="15" t="str">
        <f t="shared" si="2"/>
        <v/>
      </c>
      <c r="X135" s="16"/>
    </row>
    <row r="136" spans="1:24" ht="70" x14ac:dyDescent="0.2">
      <c r="A136" s="11" t="s">
        <v>1936</v>
      </c>
      <c r="B136" s="11" t="s">
        <v>1937</v>
      </c>
      <c r="C136" s="13" t="s">
        <v>2147</v>
      </c>
      <c r="D136" s="9" t="s">
        <v>2148</v>
      </c>
      <c r="E136" s="11" t="s">
        <v>2149</v>
      </c>
      <c r="F136" s="11" t="s">
        <v>2150</v>
      </c>
      <c r="G136" s="11" t="s">
        <v>2151</v>
      </c>
      <c r="H136" s="11" t="s">
        <v>2152</v>
      </c>
      <c r="I136" s="11" t="s">
        <v>2153</v>
      </c>
      <c r="J136" s="11" t="s">
        <v>2154</v>
      </c>
      <c r="K136" s="11" t="s">
        <v>2155</v>
      </c>
      <c r="L136" s="11" t="s">
        <v>2156</v>
      </c>
      <c r="M136" s="11" t="s">
        <v>2157</v>
      </c>
      <c r="N136" s="11" t="s">
        <v>1965</v>
      </c>
      <c r="O136" s="11" t="s">
        <v>2158</v>
      </c>
      <c r="P136" s="11" t="s">
        <v>2159</v>
      </c>
      <c r="Q136" s="11" t="s">
        <v>2160</v>
      </c>
      <c r="R136" s="11" t="s">
        <v>87</v>
      </c>
      <c r="S136" s="11" t="s">
        <v>87</v>
      </c>
      <c r="T136" s="11" t="s">
        <v>2161</v>
      </c>
      <c r="U136" s="14"/>
      <c r="V136" s="14"/>
      <c r="W136" s="15" t="str">
        <f t="shared" si="2"/>
        <v/>
      </c>
      <c r="X136" s="16"/>
    </row>
    <row r="137" spans="1:24" ht="70" x14ac:dyDescent="0.2">
      <c r="A137" s="11" t="s">
        <v>1936</v>
      </c>
      <c r="B137" s="11" t="s">
        <v>1937</v>
      </c>
      <c r="C137" s="13" t="s">
        <v>2162</v>
      </c>
      <c r="D137" s="9" t="s">
        <v>2163</v>
      </c>
      <c r="E137" s="11" t="s">
        <v>2164</v>
      </c>
      <c r="F137" s="11" t="s">
        <v>2165</v>
      </c>
      <c r="G137" s="11" t="s">
        <v>2166</v>
      </c>
      <c r="H137" s="11" t="s">
        <v>2167</v>
      </c>
      <c r="I137" s="11" t="s">
        <v>2168</v>
      </c>
      <c r="J137" s="11" t="s">
        <v>2169</v>
      </c>
      <c r="K137" s="11" t="s">
        <v>2170</v>
      </c>
      <c r="L137" s="11" t="s">
        <v>2171</v>
      </c>
      <c r="M137" s="11" t="s">
        <v>2172</v>
      </c>
      <c r="N137" s="11" t="s">
        <v>1997</v>
      </c>
      <c r="O137" s="11" t="s">
        <v>2173</v>
      </c>
      <c r="P137" s="11" t="s">
        <v>2174</v>
      </c>
      <c r="Q137" s="11" t="s">
        <v>1952</v>
      </c>
      <c r="R137" s="11" t="s">
        <v>87</v>
      </c>
      <c r="S137" s="11" t="s">
        <v>87</v>
      </c>
      <c r="T137" s="11" t="s">
        <v>2175</v>
      </c>
      <c r="U137" s="14"/>
      <c r="V137" s="14"/>
      <c r="W137" s="15" t="str">
        <f t="shared" si="2"/>
        <v/>
      </c>
      <c r="X137" s="16"/>
    </row>
    <row r="138" spans="1:24" ht="70" x14ac:dyDescent="0.2">
      <c r="A138" s="11" t="s">
        <v>1936</v>
      </c>
      <c r="B138" s="11" t="s">
        <v>1937</v>
      </c>
      <c r="C138" s="13" t="s">
        <v>2176</v>
      </c>
      <c r="D138" s="9" t="s">
        <v>2177</v>
      </c>
      <c r="E138" s="11" t="s">
        <v>2178</v>
      </c>
      <c r="F138" s="11" t="s">
        <v>2179</v>
      </c>
      <c r="G138" s="11" t="s">
        <v>2180</v>
      </c>
      <c r="H138" s="11" t="s">
        <v>2181</v>
      </c>
      <c r="I138" s="11" t="s">
        <v>2182</v>
      </c>
      <c r="J138" s="11" t="s">
        <v>2183</v>
      </c>
      <c r="K138" s="11" t="s">
        <v>2184</v>
      </c>
      <c r="L138" s="11" t="s">
        <v>2185</v>
      </c>
      <c r="M138" s="11" t="s">
        <v>2186</v>
      </c>
      <c r="N138" s="11" t="s">
        <v>2187</v>
      </c>
      <c r="O138" s="11" t="s">
        <v>2173</v>
      </c>
      <c r="P138" s="11" t="s">
        <v>2188</v>
      </c>
      <c r="Q138" s="11" t="s">
        <v>1984</v>
      </c>
      <c r="R138" s="11" t="s">
        <v>87</v>
      </c>
      <c r="S138" s="11" t="s">
        <v>87</v>
      </c>
      <c r="T138" s="11" t="s">
        <v>2189</v>
      </c>
      <c r="U138" s="14"/>
      <c r="V138" s="14"/>
      <c r="W138" s="15" t="str">
        <f t="shared" si="2"/>
        <v/>
      </c>
      <c r="X138" s="16"/>
    </row>
    <row r="139" spans="1:24" ht="70" x14ac:dyDescent="0.2">
      <c r="A139" s="11" t="s">
        <v>1936</v>
      </c>
      <c r="B139" s="11" t="s">
        <v>1937</v>
      </c>
      <c r="C139" s="13" t="s">
        <v>2190</v>
      </c>
      <c r="D139" s="9" t="s">
        <v>2191</v>
      </c>
      <c r="E139" s="11" t="s">
        <v>2192</v>
      </c>
      <c r="F139" s="11" t="s">
        <v>2193</v>
      </c>
      <c r="G139" s="11" t="s">
        <v>2194</v>
      </c>
      <c r="H139" s="11" t="s">
        <v>2195</v>
      </c>
      <c r="I139" s="11" t="s">
        <v>2196</v>
      </c>
      <c r="J139" s="11" t="s">
        <v>2197</v>
      </c>
      <c r="K139" s="11" t="s">
        <v>2198</v>
      </c>
      <c r="L139" s="11" t="s">
        <v>2199</v>
      </c>
      <c r="M139" s="11" t="s">
        <v>2200</v>
      </c>
      <c r="N139" s="11" t="s">
        <v>1012</v>
      </c>
      <c r="O139" s="11" t="s">
        <v>2201</v>
      </c>
      <c r="P139" s="11" t="s">
        <v>2202</v>
      </c>
      <c r="Q139" s="11" t="s">
        <v>2203</v>
      </c>
      <c r="R139" s="11" t="s">
        <v>87</v>
      </c>
      <c r="S139" s="11" t="s">
        <v>87</v>
      </c>
      <c r="T139" s="11" t="s">
        <v>2204</v>
      </c>
      <c r="U139" s="14"/>
      <c r="V139" s="14"/>
      <c r="W139" s="15" t="str">
        <f t="shared" si="2"/>
        <v/>
      </c>
      <c r="X139" s="16"/>
    </row>
    <row r="140" spans="1:24" ht="84" x14ac:dyDescent="0.2">
      <c r="A140" s="11" t="s">
        <v>1936</v>
      </c>
      <c r="B140" s="11" t="s">
        <v>2205</v>
      </c>
      <c r="C140" s="13" t="s">
        <v>2206</v>
      </c>
      <c r="D140" s="9" t="s">
        <v>2207</v>
      </c>
      <c r="E140" s="11" t="s">
        <v>2208</v>
      </c>
      <c r="F140" s="11" t="s">
        <v>2209</v>
      </c>
      <c r="G140" s="11" t="s">
        <v>2210</v>
      </c>
      <c r="H140" s="11" t="s">
        <v>2211</v>
      </c>
      <c r="I140" s="11" t="s">
        <v>2212</v>
      </c>
      <c r="J140" s="11" t="s">
        <v>2213</v>
      </c>
      <c r="K140" s="11" t="s">
        <v>2214</v>
      </c>
      <c r="L140" s="11" t="s">
        <v>2215</v>
      </c>
      <c r="M140" s="11" t="s">
        <v>2216</v>
      </c>
      <c r="N140" s="11" t="s">
        <v>2217</v>
      </c>
      <c r="O140" s="11" t="s">
        <v>2218</v>
      </c>
      <c r="P140" s="11" t="s">
        <v>2219</v>
      </c>
      <c r="Q140" s="11" t="s">
        <v>2220</v>
      </c>
      <c r="R140" s="11" t="s">
        <v>87</v>
      </c>
      <c r="S140" s="11" t="s">
        <v>87</v>
      </c>
      <c r="T140" s="11" t="s">
        <v>2221</v>
      </c>
      <c r="U140" s="14"/>
      <c r="V140" s="14"/>
      <c r="W140" s="15" t="str">
        <f t="shared" si="2"/>
        <v/>
      </c>
      <c r="X140" s="16"/>
    </row>
    <row r="141" spans="1:24" ht="98" x14ac:dyDescent="0.2">
      <c r="A141" s="11" t="s">
        <v>1936</v>
      </c>
      <c r="B141" s="11" t="s">
        <v>2205</v>
      </c>
      <c r="C141" s="13" t="s">
        <v>2222</v>
      </c>
      <c r="D141" s="9" t="s">
        <v>2223</v>
      </c>
      <c r="E141" s="11" t="s">
        <v>2224</v>
      </c>
      <c r="F141" s="11" t="s">
        <v>2225</v>
      </c>
      <c r="G141" s="11" t="s">
        <v>2226</v>
      </c>
      <c r="H141" s="11" t="s">
        <v>2227</v>
      </c>
      <c r="I141" s="11" t="s">
        <v>2228</v>
      </c>
      <c r="J141" s="11" t="s">
        <v>2229</v>
      </c>
      <c r="K141" s="11" t="s">
        <v>2230</v>
      </c>
      <c r="L141" s="11" t="s">
        <v>2231</v>
      </c>
      <c r="M141" s="11" t="s">
        <v>2232</v>
      </c>
      <c r="N141" s="11" t="s">
        <v>2233</v>
      </c>
      <c r="O141" s="11" t="s">
        <v>2234</v>
      </c>
      <c r="P141" s="11" t="s">
        <v>2235</v>
      </c>
      <c r="Q141" s="11" t="s">
        <v>1094</v>
      </c>
      <c r="R141" s="11" t="s">
        <v>87</v>
      </c>
      <c r="S141" s="11" t="s">
        <v>87</v>
      </c>
      <c r="T141" s="11" t="s">
        <v>2236</v>
      </c>
      <c r="U141" s="14"/>
      <c r="V141" s="14"/>
      <c r="W141" s="15" t="str">
        <f t="shared" si="2"/>
        <v/>
      </c>
      <c r="X141" s="16"/>
    </row>
    <row r="142" spans="1:24" ht="70" x14ac:dyDescent="0.2">
      <c r="A142" s="11" t="s">
        <v>1936</v>
      </c>
      <c r="B142" s="11" t="s">
        <v>2205</v>
      </c>
      <c r="C142" s="13" t="s">
        <v>2237</v>
      </c>
      <c r="D142" s="9" t="s">
        <v>2238</v>
      </c>
      <c r="E142" s="11" t="s">
        <v>2239</v>
      </c>
      <c r="F142" s="11" t="s">
        <v>2240</v>
      </c>
      <c r="G142" s="11" t="s">
        <v>2241</v>
      </c>
      <c r="H142" s="11" t="s">
        <v>2242</v>
      </c>
      <c r="I142" s="11" t="s">
        <v>2243</v>
      </c>
      <c r="J142" s="11" t="s">
        <v>2244</v>
      </c>
      <c r="K142" s="11" t="s">
        <v>2245</v>
      </c>
      <c r="L142" s="11" t="s">
        <v>2246</v>
      </c>
      <c r="M142" s="11" t="s">
        <v>2247</v>
      </c>
      <c r="N142" s="11" t="s">
        <v>2248</v>
      </c>
      <c r="O142" s="11" t="s">
        <v>2249</v>
      </c>
      <c r="P142" s="11" t="s">
        <v>2250</v>
      </c>
      <c r="Q142" s="11" t="s">
        <v>390</v>
      </c>
      <c r="R142" s="11" t="s">
        <v>87</v>
      </c>
      <c r="S142" s="11" t="s">
        <v>87</v>
      </c>
      <c r="T142" s="11" t="s">
        <v>2251</v>
      </c>
      <c r="U142" s="14"/>
      <c r="V142" s="14"/>
      <c r="W142" s="15" t="str">
        <f t="shared" si="2"/>
        <v/>
      </c>
      <c r="X142" s="16"/>
    </row>
    <row r="143" spans="1:24" ht="70" x14ac:dyDescent="0.2">
      <c r="A143" s="11" t="s">
        <v>1936</v>
      </c>
      <c r="B143" s="11" t="s">
        <v>2205</v>
      </c>
      <c r="C143" s="13" t="s">
        <v>2252</v>
      </c>
      <c r="D143" s="9" t="s">
        <v>2253</v>
      </c>
      <c r="E143" s="11" t="s">
        <v>2254</v>
      </c>
      <c r="F143" s="11" t="s">
        <v>2255</v>
      </c>
      <c r="G143" s="11" t="s">
        <v>2256</v>
      </c>
      <c r="H143" s="11" t="s">
        <v>2257</v>
      </c>
      <c r="I143" s="11" t="s">
        <v>2258</v>
      </c>
      <c r="J143" s="11" t="s">
        <v>2259</v>
      </c>
      <c r="K143" s="11" t="s">
        <v>2260</v>
      </c>
      <c r="L143" s="11" t="s">
        <v>2261</v>
      </c>
      <c r="M143" s="11" t="s">
        <v>2262</v>
      </c>
      <c r="N143" s="11" t="s">
        <v>2263</v>
      </c>
      <c r="O143" s="11" t="s">
        <v>2264</v>
      </c>
      <c r="P143" s="11" t="s">
        <v>2265</v>
      </c>
      <c r="Q143" s="11" t="s">
        <v>2266</v>
      </c>
      <c r="R143" s="11" t="s">
        <v>87</v>
      </c>
      <c r="S143" s="11" t="s">
        <v>87</v>
      </c>
      <c r="T143" s="11" t="s">
        <v>2267</v>
      </c>
      <c r="U143" s="14"/>
      <c r="V143" s="14"/>
      <c r="W143" s="15" t="str">
        <f t="shared" si="2"/>
        <v/>
      </c>
      <c r="X143" s="16"/>
    </row>
    <row r="144" spans="1:24" ht="70" x14ac:dyDescent="0.2">
      <c r="A144" s="11" t="s">
        <v>1936</v>
      </c>
      <c r="B144" s="11" t="s">
        <v>2205</v>
      </c>
      <c r="C144" s="13" t="s">
        <v>2268</v>
      </c>
      <c r="D144" s="9" t="s">
        <v>2269</v>
      </c>
      <c r="E144" s="11" t="s">
        <v>2270</v>
      </c>
      <c r="F144" s="11" t="s">
        <v>2271</v>
      </c>
      <c r="G144" s="11" t="s">
        <v>2272</v>
      </c>
      <c r="H144" s="11" t="s">
        <v>2273</v>
      </c>
      <c r="I144" s="11" t="s">
        <v>2274</v>
      </c>
      <c r="J144" s="11" t="s">
        <v>2275</v>
      </c>
      <c r="K144" s="11" t="s">
        <v>2276</v>
      </c>
      <c r="L144" s="11" t="s">
        <v>2277</v>
      </c>
      <c r="M144" s="11" t="s">
        <v>2278</v>
      </c>
      <c r="N144" s="11" t="s">
        <v>2279</v>
      </c>
      <c r="O144" s="11" t="s">
        <v>2280</v>
      </c>
      <c r="P144" s="11" t="s">
        <v>2281</v>
      </c>
      <c r="Q144" s="11" t="s">
        <v>1984</v>
      </c>
      <c r="R144" s="11" t="s">
        <v>87</v>
      </c>
      <c r="S144" s="11" t="s">
        <v>87</v>
      </c>
      <c r="T144" s="11" t="s">
        <v>2282</v>
      </c>
      <c r="U144" s="14"/>
      <c r="V144" s="14"/>
      <c r="W144" s="15" t="str">
        <f t="shared" si="2"/>
        <v/>
      </c>
      <c r="X144" s="16"/>
    </row>
    <row r="145" spans="1:24" ht="84" x14ac:dyDescent="0.2">
      <c r="A145" s="11" t="s">
        <v>1936</v>
      </c>
      <c r="B145" s="11" t="s">
        <v>2205</v>
      </c>
      <c r="C145" s="13" t="s">
        <v>2283</v>
      </c>
      <c r="D145" s="9" t="s">
        <v>2284</v>
      </c>
      <c r="E145" s="11" t="s">
        <v>2285</v>
      </c>
      <c r="F145" s="11" t="s">
        <v>2286</v>
      </c>
      <c r="G145" s="11" t="s">
        <v>2287</v>
      </c>
      <c r="H145" s="11" t="s">
        <v>2288</v>
      </c>
      <c r="I145" s="11" t="s">
        <v>2289</v>
      </c>
      <c r="J145" s="11" t="s">
        <v>2290</v>
      </c>
      <c r="K145" s="11" t="s">
        <v>2291</v>
      </c>
      <c r="L145" s="11" t="s">
        <v>2292</v>
      </c>
      <c r="M145" s="11" t="s">
        <v>2293</v>
      </c>
      <c r="N145" s="11" t="s">
        <v>2294</v>
      </c>
      <c r="O145" s="11" t="s">
        <v>2295</v>
      </c>
      <c r="P145" s="11" t="s">
        <v>2296</v>
      </c>
      <c r="Q145" s="11" t="s">
        <v>1215</v>
      </c>
      <c r="R145" s="11" t="s">
        <v>87</v>
      </c>
      <c r="S145" s="11" t="s">
        <v>87</v>
      </c>
      <c r="T145" s="11" t="s">
        <v>2297</v>
      </c>
      <c r="U145" s="14"/>
      <c r="V145" s="14"/>
      <c r="W145" s="15" t="str">
        <f t="shared" si="2"/>
        <v/>
      </c>
      <c r="X145" s="16"/>
    </row>
    <row r="146" spans="1:24" ht="84" x14ac:dyDescent="0.2">
      <c r="A146" s="11" t="s">
        <v>1936</v>
      </c>
      <c r="B146" s="11" t="s">
        <v>2205</v>
      </c>
      <c r="C146" s="13" t="s">
        <v>2298</v>
      </c>
      <c r="D146" s="9" t="s">
        <v>2299</v>
      </c>
      <c r="E146" s="11" t="s">
        <v>2300</v>
      </c>
      <c r="F146" s="11" t="s">
        <v>2301</v>
      </c>
      <c r="G146" s="11" t="s">
        <v>2302</v>
      </c>
      <c r="H146" s="11" t="s">
        <v>2303</v>
      </c>
      <c r="I146" s="11" t="s">
        <v>2304</v>
      </c>
      <c r="J146" s="11" t="s">
        <v>2305</v>
      </c>
      <c r="K146" s="11" t="s">
        <v>2306</v>
      </c>
      <c r="L146" s="11" t="s">
        <v>2307</v>
      </c>
      <c r="M146" s="11" t="s">
        <v>2308</v>
      </c>
      <c r="N146" s="11" t="s">
        <v>2309</v>
      </c>
      <c r="O146" s="11" t="s">
        <v>2310</v>
      </c>
      <c r="P146" s="11" t="s">
        <v>2311</v>
      </c>
      <c r="Q146" s="11" t="s">
        <v>1984</v>
      </c>
      <c r="R146" s="11" t="s">
        <v>87</v>
      </c>
      <c r="S146" s="11" t="s">
        <v>87</v>
      </c>
      <c r="T146" s="11" t="s">
        <v>2312</v>
      </c>
      <c r="U146" s="14"/>
      <c r="V146" s="14"/>
      <c r="W146" s="15" t="str">
        <f t="shared" si="2"/>
        <v/>
      </c>
      <c r="X146" s="16"/>
    </row>
    <row r="147" spans="1:24" ht="70" x14ac:dyDescent="0.2">
      <c r="A147" s="11" t="s">
        <v>1936</v>
      </c>
      <c r="B147" s="11" t="s">
        <v>2205</v>
      </c>
      <c r="C147" s="13" t="s">
        <v>2313</v>
      </c>
      <c r="D147" s="9" t="s">
        <v>2314</v>
      </c>
      <c r="E147" s="11" t="s">
        <v>2315</v>
      </c>
      <c r="F147" s="11" t="s">
        <v>2316</v>
      </c>
      <c r="G147" s="11" t="s">
        <v>2317</v>
      </c>
      <c r="H147" s="11" t="s">
        <v>2318</v>
      </c>
      <c r="I147" s="11" t="s">
        <v>2319</v>
      </c>
      <c r="J147" s="11" t="s">
        <v>2320</v>
      </c>
      <c r="K147" s="11" t="s">
        <v>2321</v>
      </c>
      <c r="L147" s="11" t="s">
        <v>2322</v>
      </c>
      <c r="M147" s="11" t="s">
        <v>2323</v>
      </c>
      <c r="N147" s="11" t="s">
        <v>2324</v>
      </c>
      <c r="O147" s="11" t="s">
        <v>2325</v>
      </c>
      <c r="P147" s="11" t="s">
        <v>2326</v>
      </c>
      <c r="Q147" s="11" t="s">
        <v>1952</v>
      </c>
      <c r="R147" s="11" t="s">
        <v>87</v>
      </c>
      <c r="S147" s="11" t="s">
        <v>87</v>
      </c>
      <c r="T147" s="11" t="s">
        <v>2327</v>
      </c>
      <c r="U147" s="14"/>
      <c r="V147" s="14"/>
      <c r="W147" s="15" t="str">
        <f t="shared" si="2"/>
        <v/>
      </c>
      <c r="X147" s="16"/>
    </row>
    <row r="148" spans="1:24" ht="84" x14ac:dyDescent="0.2">
      <c r="A148" s="11" t="s">
        <v>1936</v>
      </c>
      <c r="B148" s="11" t="s">
        <v>2205</v>
      </c>
      <c r="C148" s="13" t="s">
        <v>2328</v>
      </c>
      <c r="D148" s="9" t="s">
        <v>2329</v>
      </c>
      <c r="E148" s="11" t="s">
        <v>2330</v>
      </c>
      <c r="F148" s="11" t="s">
        <v>2331</v>
      </c>
      <c r="G148" s="11" t="s">
        <v>2332</v>
      </c>
      <c r="H148" s="11" t="s">
        <v>2333</v>
      </c>
      <c r="I148" s="11" t="s">
        <v>2334</v>
      </c>
      <c r="J148" s="11" t="s">
        <v>2335</v>
      </c>
      <c r="K148" s="11" t="s">
        <v>2336</v>
      </c>
      <c r="L148" s="11" t="s">
        <v>2337</v>
      </c>
      <c r="M148" s="11" t="s">
        <v>2338</v>
      </c>
      <c r="N148" s="11" t="s">
        <v>2339</v>
      </c>
      <c r="O148" s="11" t="s">
        <v>2340</v>
      </c>
      <c r="P148" s="11" t="s">
        <v>2341</v>
      </c>
      <c r="Q148" s="11" t="s">
        <v>1984</v>
      </c>
      <c r="R148" s="11" t="s">
        <v>87</v>
      </c>
      <c r="S148" s="11" t="s">
        <v>87</v>
      </c>
      <c r="T148" s="11" t="s">
        <v>2342</v>
      </c>
      <c r="U148" s="14"/>
      <c r="V148" s="14"/>
      <c r="W148" s="15" t="str">
        <f t="shared" si="2"/>
        <v/>
      </c>
      <c r="X148" s="16"/>
    </row>
    <row r="149" spans="1:24" ht="84" x14ac:dyDescent="0.2">
      <c r="A149" s="11" t="s">
        <v>1936</v>
      </c>
      <c r="B149" s="11" t="s">
        <v>2205</v>
      </c>
      <c r="C149" s="13" t="s">
        <v>2343</v>
      </c>
      <c r="D149" s="9" t="s">
        <v>2344</v>
      </c>
      <c r="E149" s="11" t="s">
        <v>2345</v>
      </c>
      <c r="F149" s="11" t="s">
        <v>2346</v>
      </c>
      <c r="G149" s="11" t="s">
        <v>2347</v>
      </c>
      <c r="H149" s="11" t="s">
        <v>2348</v>
      </c>
      <c r="I149" s="11" t="s">
        <v>2349</v>
      </c>
      <c r="J149" s="11" t="s">
        <v>2350</v>
      </c>
      <c r="K149" s="11" t="s">
        <v>2351</v>
      </c>
      <c r="L149" s="11" t="s">
        <v>2352</v>
      </c>
      <c r="M149" s="11" t="s">
        <v>2353</v>
      </c>
      <c r="N149" s="11" t="s">
        <v>2354</v>
      </c>
      <c r="O149" s="11" t="s">
        <v>2355</v>
      </c>
      <c r="P149" s="11" t="s">
        <v>2356</v>
      </c>
      <c r="Q149" s="11" t="s">
        <v>1984</v>
      </c>
      <c r="R149" s="11" t="s">
        <v>87</v>
      </c>
      <c r="S149" s="11" t="s">
        <v>87</v>
      </c>
      <c r="T149" s="11" t="s">
        <v>2357</v>
      </c>
      <c r="U149" s="14"/>
      <c r="V149" s="14"/>
      <c r="W149" s="15" t="str">
        <f t="shared" si="2"/>
        <v/>
      </c>
      <c r="X149" s="16"/>
    </row>
    <row r="150" spans="1:24" ht="70" x14ac:dyDescent="0.2">
      <c r="A150" s="11" t="s">
        <v>1936</v>
      </c>
      <c r="B150" s="11" t="s">
        <v>2205</v>
      </c>
      <c r="C150" s="13" t="s">
        <v>2358</v>
      </c>
      <c r="D150" s="9" t="s">
        <v>2359</v>
      </c>
      <c r="E150" s="11" t="s">
        <v>2360</v>
      </c>
      <c r="F150" s="11" t="s">
        <v>2361</v>
      </c>
      <c r="G150" s="11" t="s">
        <v>2362</v>
      </c>
      <c r="H150" s="11" t="s">
        <v>2363</v>
      </c>
      <c r="I150" s="11" t="s">
        <v>2364</v>
      </c>
      <c r="J150" s="11" t="s">
        <v>2365</v>
      </c>
      <c r="K150" s="11" t="s">
        <v>2366</v>
      </c>
      <c r="L150" s="11" t="s">
        <v>2367</v>
      </c>
      <c r="M150" s="11" t="s">
        <v>2368</v>
      </c>
      <c r="N150" s="11" t="s">
        <v>2369</v>
      </c>
      <c r="O150" s="11" t="s">
        <v>2370</v>
      </c>
      <c r="P150" s="11" t="s">
        <v>2371</v>
      </c>
      <c r="Q150" s="11" t="s">
        <v>1310</v>
      </c>
      <c r="R150" s="11" t="s">
        <v>87</v>
      </c>
      <c r="S150" s="11" t="s">
        <v>87</v>
      </c>
      <c r="T150" s="11" t="s">
        <v>2372</v>
      </c>
      <c r="U150" s="14"/>
      <c r="V150" s="14"/>
      <c r="W150" s="15" t="str">
        <f t="shared" si="2"/>
        <v/>
      </c>
      <c r="X150" s="16"/>
    </row>
    <row r="151" spans="1:24" ht="70" x14ac:dyDescent="0.2">
      <c r="A151" s="11" t="s">
        <v>1936</v>
      </c>
      <c r="B151" s="11" t="s">
        <v>2205</v>
      </c>
      <c r="C151" s="13" t="s">
        <v>2373</v>
      </c>
      <c r="D151" s="9" t="s">
        <v>2374</v>
      </c>
      <c r="E151" s="11" t="s">
        <v>2375</v>
      </c>
      <c r="F151" s="11" t="s">
        <v>2376</v>
      </c>
      <c r="G151" s="11" t="s">
        <v>2377</v>
      </c>
      <c r="H151" s="11" t="s">
        <v>2378</v>
      </c>
      <c r="I151" s="11" t="s">
        <v>2379</v>
      </c>
      <c r="J151" s="11" t="s">
        <v>2380</v>
      </c>
      <c r="K151" s="11" t="s">
        <v>2381</v>
      </c>
      <c r="L151" s="11" t="s">
        <v>2382</v>
      </c>
      <c r="M151" s="11" t="s">
        <v>2383</v>
      </c>
      <c r="N151" s="11" t="s">
        <v>2384</v>
      </c>
      <c r="O151" s="11" t="s">
        <v>2385</v>
      </c>
      <c r="P151" s="11" t="s">
        <v>2386</v>
      </c>
      <c r="Q151" s="11" t="s">
        <v>2387</v>
      </c>
      <c r="R151" s="11" t="s">
        <v>87</v>
      </c>
      <c r="S151" s="11" t="s">
        <v>87</v>
      </c>
      <c r="T151" s="11" t="s">
        <v>2388</v>
      </c>
      <c r="U151" s="14"/>
      <c r="V151" s="14"/>
      <c r="W151" s="15" t="str">
        <f t="shared" si="2"/>
        <v/>
      </c>
      <c r="X151" s="16"/>
    </row>
    <row r="152" spans="1:24" ht="70" x14ac:dyDescent="0.2">
      <c r="A152" s="11" t="s">
        <v>1936</v>
      </c>
      <c r="B152" s="11" t="s">
        <v>2205</v>
      </c>
      <c r="C152" s="13" t="s">
        <v>2389</v>
      </c>
      <c r="D152" s="9" t="s">
        <v>2390</v>
      </c>
      <c r="E152" s="11" t="s">
        <v>2391</v>
      </c>
      <c r="F152" s="11" t="s">
        <v>2392</v>
      </c>
      <c r="G152" s="11" t="s">
        <v>2393</v>
      </c>
      <c r="H152" s="11" t="s">
        <v>2394</v>
      </c>
      <c r="I152" s="11" t="s">
        <v>2395</v>
      </c>
      <c r="J152" s="11" t="s">
        <v>2396</v>
      </c>
      <c r="K152" s="11" t="s">
        <v>2397</v>
      </c>
      <c r="L152" s="11" t="s">
        <v>2398</v>
      </c>
      <c r="M152" s="11" t="s">
        <v>2399</v>
      </c>
      <c r="N152" s="11" t="s">
        <v>2354</v>
      </c>
      <c r="O152" s="11" t="s">
        <v>2400</v>
      </c>
      <c r="P152" s="11" t="s">
        <v>2401</v>
      </c>
      <c r="Q152" s="11" t="s">
        <v>87</v>
      </c>
      <c r="R152" s="11" t="s">
        <v>87</v>
      </c>
      <c r="S152" s="11" t="s">
        <v>87</v>
      </c>
      <c r="T152" s="11" t="s">
        <v>2402</v>
      </c>
      <c r="U152" s="14"/>
      <c r="V152" s="14"/>
      <c r="W152" s="15" t="str">
        <f t="shared" si="2"/>
        <v/>
      </c>
      <c r="X152" s="16"/>
    </row>
    <row r="153" spans="1:24" ht="70" x14ac:dyDescent="0.2">
      <c r="A153" s="11" t="s">
        <v>1936</v>
      </c>
      <c r="B153" s="11" t="s">
        <v>2205</v>
      </c>
      <c r="C153" s="13" t="s">
        <v>2403</v>
      </c>
      <c r="D153" s="9" t="s">
        <v>2404</v>
      </c>
      <c r="E153" s="11" t="s">
        <v>2405</v>
      </c>
      <c r="F153" s="11" t="s">
        <v>2406</v>
      </c>
      <c r="G153" s="11" t="s">
        <v>2407</v>
      </c>
      <c r="H153" s="11" t="s">
        <v>2408</v>
      </c>
      <c r="I153" s="11" t="s">
        <v>2409</v>
      </c>
      <c r="J153" s="11" t="s">
        <v>2410</v>
      </c>
      <c r="K153" s="11" t="s">
        <v>2411</v>
      </c>
      <c r="L153" s="11" t="s">
        <v>2412</v>
      </c>
      <c r="M153" s="11" t="s">
        <v>2413</v>
      </c>
      <c r="N153" s="11" t="s">
        <v>2414</v>
      </c>
      <c r="O153" s="11" t="s">
        <v>2415</v>
      </c>
      <c r="P153" s="11" t="s">
        <v>2416</v>
      </c>
      <c r="Q153" s="11" t="s">
        <v>2116</v>
      </c>
      <c r="R153" s="11" t="s">
        <v>87</v>
      </c>
      <c r="S153" s="11" t="s">
        <v>87</v>
      </c>
      <c r="T153" s="11" t="s">
        <v>2417</v>
      </c>
      <c r="U153" s="14"/>
      <c r="V153" s="14"/>
      <c r="W153" s="15" t="str">
        <f t="shared" si="2"/>
        <v/>
      </c>
      <c r="X153" s="16"/>
    </row>
    <row r="154" spans="1:24" ht="70" x14ac:dyDescent="0.2">
      <c r="A154" s="11" t="s">
        <v>1936</v>
      </c>
      <c r="B154" s="11" t="s">
        <v>2205</v>
      </c>
      <c r="C154" s="13" t="s">
        <v>2418</v>
      </c>
      <c r="D154" s="9" t="s">
        <v>2419</v>
      </c>
      <c r="E154" s="11" t="s">
        <v>2420</v>
      </c>
      <c r="F154" s="11" t="s">
        <v>2421</v>
      </c>
      <c r="G154" s="11" t="s">
        <v>2422</v>
      </c>
      <c r="H154" s="11" t="s">
        <v>2423</v>
      </c>
      <c r="I154" s="11" t="s">
        <v>2424</v>
      </c>
      <c r="J154" s="11" t="s">
        <v>2425</v>
      </c>
      <c r="K154" s="11" t="s">
        <v>2426</v>
      </c>
      <c r="L154" s="11" t="s">
        <v>2427</v>
      </c>
      <c r="M154" s="11" t="s">
        <v>2428</v>
      </c>
      <c r="N154" s="11" t="s">
        <v>2324</v>
      </c>
      <c r="O154" s="11" t="s">
        <v>2429</v>
      </c>
      <c r="P154" s="11" t="s">
        <v>2326</v>
      </c>
      <c r="Q154" s="11" t="s">
        <v>1952</v>
      </c>
      <c r="R154" s="11" t="s">
        <v>87</v>
      </c>
      <c r="S154" s="11" t="s">
        <v>87</v>
      </c>
      <c r="T154" s="11" t="s">
        <v>2430</v>
      </c>
      <c r="U154" s="14"/>
      <c r="V154" s="14"/>
      <c r="W154" s="15" t="str">
        <f t="shared" si="2"/>
        <v/>
      </c>
      <c r="X154" s="16"/>
    </row>
    <row r="155" spans="1:24" ht="70" x14ac:dyDescent="0.2">
      <c r="A155" s="11" t="s">
        <v>1936</v>
      </c>
      <c r="B155" s="11" t="s">
        <v>2205</v>
      </c>
      <c r="C155" s="13" t="s">
        <v>2431</v>
      </c>
      <c r="D155" s="9" t="s">
        <v>2432</v>
      </c>
      <c r="E155" s="11" t="s">
        <v>2433</v>
      </c>
      <c r="F155" s="11" t="s">
        <v>2434</v>
      </c>
      <c r="G155" s="11" t="s">
        <v>2435</v>
      </c>
      <c r="H155" s="11" t="s">
        <v>2436</v>
      </c>
      <c r="I155" s="11" t="s">
        <v>2437</v>
      </c>
      <c r="J155" s="11" t="s">
        <v>2438</v>
      </c>
      <c r="K155" s="11" t="s">
        <v>2439</v>
      </c>
      <c r="L155" s="11" t="s">
        <v>2440</v>
      </c>
      <c r="M155" s="11" t="s">
        <v>2441</v>
      </c>
      <c r="N155" s="11" t="s">
        <v>2442</v>
      </c>
      <c r="O155" s="11" t="s">
        <v>2443</v>
      </c>
      <c r="P155" s="11" t="s">
        <v>2444</v>
      </c>
      <c r="Q155" s="11" t="s">
        <v>2445</v>
      </c>
      <c r="R155" s="11" t="s">
        <v>87</v>
      </c>
      <c r="S155" s="11" t="s">
        <v>87</v>
      </c>
      <c r="T155" s="11" t="s">
        <v>2446</v>
      </c>
      <c r="U155" s="14"/>
      <c r="V155" s="14"/>
      <c r="W155" s="15" t="str">
        <f t="shared" si="2"/>
        <v/>
      </c>
      <c r="X155" s="16"/>
    </row>
    <row r="156" spans="1:24" ht="70" x14ac:dyDescent="0.2">
      <c r="A156" s="11" t="s">
        <v>1936</v>
      </c>
      <c r="B156" s="11" t="s">
        <v>2205</v>
      </c>
      <c r="C156" s="13" t="s">
        <v>2447</v>
      </c>
      <c r="D156" s="9" t="s">
        <v>2448</v>
      </c>
      <c r="E156" s="11" t="s">
        <v>2449</v>
      </c>
      <c r="F156" s="11" t="s">
        <v>2450</v>
      </c>
      <c r="G156" s="11" t="s">
        <v>2451</v>
      </c>
      <c r="H156" s="11" t="s">
        <v>2452</v>
      </c>
      <c r="I156" s="11" t="s">
        <v>2453</v>
      </c>
      <c r="J156" s="11" t="s">
        <v>2454</v>
      </c>
      <c r="K156" s="11" t="s">
        <v>2455</v>
      </c>
      <c r="L156" s="11" t="s">
        <v>2456</v>
      </c>
      <c r="M156" s="11" t="s">
        <v>2457</v>
      </c>
      <c r="N156" s="11" t="s">
        <v>2458</v>
      </c>
      <c r="O156" s="11" t="s">
        <v>2459</v>
      </c>
      <c r="P156" s="11" t="s">
        <v>2460</v>
      </c>
      <c r="Q156" s="11" t="s">
        <v>87</v>
      </c>
      <c r="R156" s="11" t="s">
        <v>87</v>
      </c>
      <c r="S156" s="11" t="s">
        <v>87</v>
      </c>
      <c r="T156" s="11" t="s">
        <v>2461</v>
      </c>
      <c r="U156" s="14"/>
      <c r="V156" s="14"/>
      <c r="W156" s="15" t="str">
        <f t="shared" si="2"/>
        <v/>
      </c>
      <c r="X156" s="16"/>
    </row>
    <row r="157" spans="1:24" ht="84" x14ac:dyDescent="0.2">
      <c r="A157" s="11" t="s">
        <v>1936</v>
      </c>
      <c r="B157" s="11" t="s">
        <v>2205</v>
      </c>
      <c r="C157" s="13" t="s">
        <v>2462</v>
      </c>
      <c r="D157" s="9" t="s">
        <v>2463</v>
      </c>
      <c r="E157" s="11" t="s">
        <v>2464</v>
      </c>
      <c r="F157" s="11" t="s">
        <v>2465</v>
      </c>
      <c r="G157" s="11" t="s">
        <v>2466</v>
      </c>
      <c r="H157" s="11" t="s">
        <v>2467</v>
      </c>
      <c r="I157" s="11" t="s">
        <v>2468</v>
      </c>
      <c r="J157" s="11" t="s">
        <v>2469</v>
      </c>
      <c r="K157" s="11" t="s">
        <v>2470</v>
      </c>
      <c r="L157" s="11" t="s">
        <v>2471</v>
      </c>
      <c r="M157" s="11" t="s">
        <v>2472</v>
      </c>
      <c r="N157" s="11" t="s">
        <v>2473</v>
      </c>
      <c r="O157" s="11" t="s">
        <v>2474</v>
      </c>
      <c r="P157" s="11" t="s">
        <v>2475</v>
      </c>
      <c r="Q157" s="11" t="s">
        <v>390</v>
      </c>
      <c r="R157" s="11" t="s">
        <v>87</v>
      </c>
      <c r="S157" s="11" t="s">
        <v>87</v>
      </c>
      <c r="T157" s="11" t="s">
        <v>2476</v>
      </c>
      <c r="U157" s="14"/>
      <c r="V157" s="14"/>
      <c r="W157" s="15" t="str">
        <f t="shared" si="2"/>
        <v/>
      </c>
      <c r="X157" s="16"/>
    </row>
    <row r="158" spans="1:24" ht="70" x14ac:dyDescent="0.2">
      <c r="A158" s="11" t="s">
        <v>1936</v>
      </c>
      <c r="B158" s="11" t="s">
        <v>2205</v>
      </c>
      <c r="C158" s="13" t="s">
        <v>2477</v>
      </c>
      <c r="D158" s="9" t="s">
        <v>2478</v>
      </c>
      <c r="E158" s="11" t="s">
        <v>2479</v>
      </c>
      <c r="F158" s="11" t="s">
        <v>2480</v>
      </c>
      <c r="G158" s="11" t="s">
        <v>2481</v>
      </c>
      <c r="H158" s="11" t="s">
        <v>2482</v>
      </c>
      <c r="I158" s="11" t="s">
        <v>2483</v>
      </c>
      <c r="J158" s="11" t="s">
        <v>2484</v>
      </c>
      <c r="K158" s="11" t="s">
        <v>2485</v>
      </c>
      <c r="L158" s="11" t="s">
        <v>2486</v>
      </c>
      <c r="M158" s="11" t="s">
        <v>2487</v>
      </c>
      <c r="N158" s="11" t="s">
        <v>2488</v>
      </c>
      <c r="O158" s="11" t="s">
        <v>2489</v>
      </c>
      <c r="P158" s="11" t="s">
        <v>2099</v>
      </c>
      <c r="Q158" s="11" t="s">
        <v>2100</v>
      </c>
      <c r="R158" s="11" t="s">
        <v>87</v>
      </c>
      <c r="S158" s="11" t="s">
        <v>87</v>
      </c>
      <c r="T158" s="11" t="s">
        <v>2490</v>
      </c>
      <c r="U158" s="14"/>
      <c r="V158" s="14"/>
      <c r="W158" s="15" t="str">
        <f t="shared" si="2"/>
        <v/>
      </c>
      <c r="X158" s="16"/>
    </row>
    <row r="159" spans="1:24" ht="70" x14ac:dyDescent="0.2">
      <c r="A159" s="11" t="s">
        <v>1936</v>
      </c>
      <c r="B159" s="11" t="s">
        <v>2205</v>
      </c>
      <c r="C159" s="13" t="s">
        <v>2491</v>
      </c>
      <c r="D159" s="9" t="s">
        <v>2492</v>
      </c>
      <c r="E159" s="11" t="s">
        <v>2493</v>
      </c>
      <c r="F159" s="11" t="s">
        <v>2494</v>
      </c>
      <c r="G159" s="11" t="s">
        <v>2495</v>
      </c>
      <c r="H159" s="11" t="s">
        <v>2496</v>
      </c>
      <c r="I159" s="11" t="s">
        <v>2497</v>
      </c>
      <c r="J159" s="11" t="s">
        <v>2498</v>
      </c>
      <c r="K159" s="11" t="s">
        <v>2499</v>
      </c>
      <c r="L159" s="11" t="s">
        <v>2500</v>
      </c>
      <c r="M159" s="11" t="s">
        <v>2501</v>
      </c>
      <c r="N159" s="11" t="s">
        <v>2502</v>
      </c>
      <c r="O159" s="11" t="s">
        <v>2503</v>
      </c>
      <c r="P159" s="11" t="s">
        <v>2504</v>
      </c>
      <c r="Q159" s="11" t="s">
        <v>87</v>
      </c>
      <c r="R159" s="11" t="s">
        <v>87</v>
      </c>
      <c r="S159" s="11" t="s">
        <v>87</v>
      </c>
      <c r="T159" s="11" t="s">
        <v>2505</v>
      </c>
      <c r="U159" s="14"/>
      <c r="V159" s="14"/>
      <c r="W159" s="15" t="str">
        <f t="shared" si="2"/>
        <v/>
      </c>
      <c r="X159" s="16"/>
    </row>
    <row r="160" spans="1:24" ht="70" x14ac:dyDescent="0.2">
      <c r="A160" s="11" t="s">
        <v>1936</v>
      </c>
      <c r="B160" s="11" t="s">
        <v>2205</v>
      </c>
      <c r="C160" s="13" t="s">
        <v>2506</v>
      </c>
      <c r="D160" s="9" t="s">
        <v>2507</v>
      </c>
      <c r="E160" s="11" t="s">
        <v>2508</v>
      </c>
      <c r="F160" s="11" t="s">
        <v>2509</v>
      </c>
      <c r="G160" s="11" t="s">
        <v>2510</v>
      </c>
      <c r="H160" s="11" t="s">
        <v>2511</v>
      </c>
      <c r="I160" s="11" t="s">
        <v>2512</v>
      </c>
      <c r="J160" s="11" t="s">
        <v>2513</v>
      </c>
      <c r="K160" s="11" t="s">
        <v>2514</v>
      </c>
      <c r="L160" s="11" t="s">
        <v>2515</v>
      </c>
      <c r="M160" s="11" t="s">
        <v>2516</v>
      </c>
      <c r="N160" s="11" t="s">
        <v>2517</v>
      </c>
      <c r="O160" s="11" t="s">
        <v>2518</v>
      </c>
      <c r="P160" s="11" t="s">
        <v>2519</v>
      </c>
      <c r="Q160" s="11" t="s">
        <v>1984</v>
      </c>
      <c r="R160" s="11" t="s">
        <v>87</v>
      </c>
      <c r="S160" s="11" t="s">
        <v>87</v>
      </c>
      <c r="T160" s="11" t="s">
        <v>2520</v>
      </c>
      <c r="U160" s="14"/>
      <c r="V160" s="14"/>
      <c r="W160" s="15" t="str">
        <f t="shared" si="2"/>
        <v/>
      </c>
      <c r="X160" s="16"/>
    </row>
    <row r="161" spans="1:24" ht="70" x14ac:dyDescent="0.2">
      <c r="A161" s="11" t="s">
        <v>1936</v>
      </c>
      <c r="B161" s="11" t="s">
        <v>2205</v>
      </c>
      <c r="C161" s="13" t="s">
        <v>2521</v>
      </c>
      <c r="D161" s="9" t="s">
        <v>2522</v>
      </c>
      <c r="E161" s="11" t="s">
        <v>2523</v>
      </c>
      <c r="F161" s="11" t="s">
        <v>2524</v>
      </c>
      <c r="G161" s="11" t="s">
        <v>2525</v>
      </c>
      <c r="H161" s="11" t="s">
        <v>2526</v>
      </c>
      <c r="I161" s="11" t="s">
        <v>2527</v>
      </c>
      <c r="J161" s="11" t="s">
        <v>2528</v>
      </c>
      <c r="K161" s="11" t="s">
        <v>2529</v>
      </c>
      <c r="L161" s="11" t="s">
        <v>2530</v>
      </c>
      <c r="M161" s="11" t="s">
        <v>2531</v>
      </c>
      <c r="N161" s="11" t="s">
        <v>2532</v>
      </c>
      <c r="O161" s="11" t="s">
        <v>2533</v>
      </c>
      <c r="P161" s="11" t="s">
        <v>2534</v>
      </c>
      <c r="Q161" s="11" t="s">
        <v>87</v>
      </c>
      <c r="R161" s="11" t="s">
        <v>87</v>
      </c>
      <c r="S161" s="11" t="s">
        <v>87</v>
      </c>
      <c r="T161" s="11" t="s">
        <v>2535</v>
      </c>
      <c r="U161" s="14"/>
      <c r="V161" s="14"/>
      <c r="W161" s="15" t="str">
        <f t="shared" si="2"/>
        <v/>
      </c>
      <c r="X161" s="16"/>
    </row>
    <row r="162" spans="1:24" ht="84" x14ac:dyDescent="0.2">
      <c r="A162" s="11" t="s">
        <v>1936</v>
      </c>
      <c r="B162" s="11" t="s">
        <v>2536</v>
      </c>
      <c r="C162" s="13" t="s">
        <v>2537</v>
      </c>
      <c r="D162" s="9" t="s">
        <v>2538</v>
      </c>
      <c r="E162" s="11" t="s">
        <v>2539</v>
      </c>
      <c r="F162" s="11" t="s">
        <v>2540</v>
      </c>
      <c r="G162" s="11" t="s">
        <v>2541</v>
      </c>
      <c r="H162" s="11" t="s">
        <v>2542</v>
      </c>
      <c r="I162" s="11" t="s">
        <v>2543</v>
      </c>
      <c r="J162" s="11" t="s">
        <v>2544</v>
      </c>
      <c r="K162" s="11" t="s">
        <v>2545</v>
      </c>
      <c r="L162" s="11" t="s">
        <v>2546</v>
      </c>
      <c r="M162" s="11" t="s">
        <v>2547</v>
      </c>
      <c r="N162" s="11" t="s">
        <v>2548</v>
      </c>
      <c r="O162" s="11" t="s">
        <v>2549</v>
      </c>
      <c r="P162" s="11" t="s">
        <v>2550</v>
      </c>
      <c r="Q162" s="11" t="s">
        <v>1294</v>
      </c>
      <c r="R162" s="11" t="s">
        <v>87</v>
      </c>
      <c r="S162" s="11" t="s">
        <v>87</v>
      </c>
      <c r="T162" s="11" t="s">
        <v>2551</v>
      </c>
      <c r="U162" s="14"/>
      <c r="V162" s="14"/>
      <c r="W162" s="15" t="str">
        <f t="shared" si="2"/>
        <v/>
      </c>
      <c r="X162" s="16"/>
    </row>
    <row r="163" spans="1:24" ht="70" x14ac:dyDescent="0.2">
      <c r="A163" s="11" t="s">
        <v>1936</v>
      </c>
      <c r="B163" s="11" t="s">
        <v>2536</v>
      </c>
      <c r="C163" s="13" t="s">
        <v>2552</v>
      </c>
      <c r="D163" s="9" t="s">
        <v>2553</v>
      </c>
      <c r="E163" s="11" t="s">
        <v>2554</v>
      </c>
      <c r="F163" s="11" t="s">
        <v>2555</v>
      </c>
      <c r="G163" s="11" t="s">
        <v>2556</v>
      </c>
      <c r="H163" s="11" t="s">
        <v>2557</v>
      </c>
      <c r="I163" s="11" t="s">
        <v>2558</v>
      </c>
      <c r="J163" s="11" t="s">
        <v>2559</v>
      </c>
      <c r="K163" s="11" t="s">
        <v>2560</v>
      </c>
      <c r="L163" s="11" t="s">
        <v>2561</v>
      </c>
      <c r="M163" s="11" t="s">
        <v>2562</v>
      </c>
      <c r="N163" s="11" t="s">
        <v>2563</v>
      </c>
      <c r="O163" s="11" t="s">
        <v>2564</v>
      </c>
      <c r="P163" s="11" t="s">
        <v>2565</v>
      </c>
      <c r="Q163" s="11" t="s">
        <v>1294</v>
      </c>
      <c r="R163" s="11" t="s">
        <v>87</v>
      </c>
      <c r="S163" s="11" t="s">
        <v>87</v>
      </c>
      <c r="T163" s="11" t="s">
        <v>2566</v>
      </c>
      <c r="U163" s="14"/>
      <c r="V163" s="14"/>
      <c r="W163" s="15" t="str">
        <f t="shared" si="2"/>
        <v/>
      </c>
      <c r="X163" s="16"/>
    </row>
    <row r="164" spans="1:24" ht="70" x14ac:dyDescent="0.2">
      <c r="A164" s="11" t="s">
        <v>1936</v>
      </c>
      <c r="B164" s="11" t="s">
        <v>2536</v>
      </c>
      <c r="C164" s="13" t="s">
        <v>2567</v>
      </c>
      <c r="D164" s="9" t="s">
        <v>2568</v>
      </c>
      <c r="E164" s="11" t="s">
        <v>2569</v>
      </c>
      <c r="F164" s="11" t="s">
        <v>2570</v>
      </c>
      <c r="G164" s="11" t="s">
        <v>2571</v>
      </c>
      <c r="H164" s="11" t="s">
        <v>2572</v>
      </c>
      <c r="I164" s="11" t="s">
        <v>2573</v>
      </c>
      <c r="J164" s="11" t="s">
        <v>2574</v>
      </c>
      <c r="K164" s="11" t="s">
        <v>2575</v>
      </c>
      <c r="L164" s="11" t="s">
        <v>2576</v>
      </c>
      <c r="M164" s="11" t="s">
        <v>2577</v>
      </c>
      <c r="N164" s="11" t="s">
        <v>809</v>
      </c>
      <c r="O164" s="11" t="s">
        <v>2578</v>
      </c>
      <c r="P164" s="11" t="s">
        <v>2579</v>
      </c>
      <c r="Q164" s="11" t="s">
        <v>2580</v>
      </c>
      <c r="R164" s="11" t="s">
        <v>87</v>
      </c>
      <c r="S164" s="11" t="s">
        <v>87</v>
      </c>
      <c r="T164" s="11" t="s">
        <v>2581</v>
      </c>
      <c r="U164" s="14"/>
      <c r="V164" s="14"/>
      <c r="W164" s="15" t="str">
        <f t="shared" si="2"/>
        <v/>
      </c>
      <c r="X164" s="16"/>
    </row>
    <row r="165" spans="1:24" ht="70" x14ac:dyDescent="0.2">
      <c r="A165" s="11" t="s">
        <v>1936</v>
      </c>
      <c r="B165" s="11" t="s">
        <v>2536</v>
      </c>
      <c r="C165" s="13" t="s">
        <v>2582</v>
      </c>
      <c r="D165" s="9" t="s">
        <v>2583</v>
      </c>
      <c r="E165" s="11" t="s">
        <v>2584</v>
      </c>
      <c r="F165" s="11" t="s">
        <v>2585</v>
      </c>
      <c r="G165" s="11" t="s">
        <v>2586</v>
      </c>
      <c r="H165" s="11" t="s">
        <v>2587</v>
      </c>
      <c r="I165" s="11" t="s">
        <v>2588</v>
      </c>
      <c r="J165" s="11" t="s">
        <v>2589</v>
      </c>
      <c r="K165" s="11" t="s">
        <v>2590</v>
      </c>
      <c r="L165" s="11" t="s">
        <v>2591</v>
      </c>
      <c r="M165" s="11" t="s">
        <v>2592</v>
      </c>
      <c r="N165" s="11" t="s">
        <v>809</v>
      </c>
      <c r="O165" s="11" t="s">
        <v>2593</v>
      </c>
      <c r="P165" s="11" t="s">
        <v>2594</v>
      </c>
      <c r="Q165" s="11" t="s">
        <v>2580</v>
      </c>
      <c r="R165" s="11" t="s">
        <v>87</v>
      </c>
      <c r="S165" s="11" t="s">
        <v>87</v>
      </c>
      <c r="T165" s="11" t="s">
        <v>2595</v>
      </c>
      <c r="U165" s="14"/>
      <c r="V165" s="14"/>
      <c r="W165" s="15" t="str">
        <f t="shared" si="2"/>
        <v/>
      </c>
      <c r="X165" s="16"/>
    </row>
    <row r="166" spans="1:24" ht="70" x14ac:dyDescent="0.2">
      <c r="A166" s="11" t="s">
        <v>1936</v>
      </c>
      <c r="B166" s="11" t="s">
        <v>2536</v>
      </c>
      <c r="C166" s="13" t="s">
        <v>2596</v>
      </c>
      <c r="D166" s="9" t="s">
        <v>2597</v>
      </c>
      <c r="E166" s="11" t="s">
        <v>2598</v>
      </c>
      <c r="F166" s="11" t="s">
        <v>2599</v>
      </c>
      <c r="G166" s="11" t="s">
        <v>2600</v>
      </c>
      <c r="H166" s="11" t="s">
        <v>2601</v>
      </c>
      <c r="I166" s="11" t="s">
        <v>2602</v>
      </c>
      <c r="J166" s="11" t="s">
        <v>2603</v>
      </c>
      <c r="K166" s="11" t="s">
        <v>2604</v>
      </c>
      <c r="L166" s="11" t="s">
        <v>2605</v>
      </c>
      <c r="M166" s="11" t="s">
        <v>2606</v>
      </c>
      <c r="N166" s="11" t="s">
        <v>2607</v>
      </c>
      <c r="O166" s="11" t="s">
        <v>2608</v>
      </c>
      <c r="P166" s="11" t="s">
        <v>2609</v>
      </c>
      <c r="Q166" s="11" t="s">
        <v>2610</v>
      </c>
      <c r="R166" s="11" t="s">
        <v>87</v>
      </c>
      <c r="S166" s="11" t="s">
        <v>87</v>
      </c>
      <c r="T166" s="11" t="s">
        <v>2611</v>
      </c>
      <c r="U166" s="14"/>
      <c r="V166" s="14"/>
      <c r="W166" s="15" t="str">
        <f t="shared" si="2"/>
        <v/>
      </c>
      <c r="X166" s="16"/>
    </row>
    <row r="167" spans="1:24" ht="70" x14ac:dyDescent="0.2">
      <c r="A167" s="11" t="s">
        <v>1936</v>
      </c>
      <c r="B167" s="11" t="s">
        <v>2536</v>
      </c>
      <c r="C167" s="13" t="s">
        <v>2612</v>
      </c>
      <c r="D167" s="9" t="s">
        <v>2613</v>
      </c>
      <c r="E167" s="11" t="s">
        <v>2614</v>
      </c>
      <c r="F167" s="11" t="s">
        <v>2615</v>
      </c>
      <c r="G167" s="11" t="s">
        <v>2616</v>
      </c>
      <c r="H167" s="11" t="s">
        <v>2617</v>
      </c>
      <c r="I167" s="11" t="s">
        <v>2618</v>
      </c>
      <c r="J167" s="11" t="s">
        <v>2619</v>
      </c>
      <c r="K167" s="11" t="s">
        <v>2620</v>
      </c>
      <c r="L167" s="11" t="s">
        <v>2621</v>
      </c>
      <c r="M167" s="11" t="s">
        <v>2622</v>
      </c>
      <c r="N167" s="11" t="s">
        <v>809</v>
      </c>
      <c r="O167" s="11" t="s">
        <v>2623</v>
      </c>
      <c r="P167" s="11" t="s">
        <v>2624</v>
      </c>
      <c r="Q167" s="11" t="s">
        <v>1294</v>
      </c>
      <c r="R167" s="11" t="s">
        <v>87</v>
      </c>
      <c r="S167" s="11" t="s">
        <v>87</v>
      </c>
      <c r="T167" s="11" t="s">
        <v>2625</v>
      </c>
      <c r="U167" s="14"/>
      <c r="V167" s="14"/>
      <c r="W167" s="15" t="str">
        <f t="shared" si="2"/>
        <v/>
      </c>
      <c r="X167" s="16"/>
    </row>
    <row r="168" spans="1:24" ht="70" x14ac:dyDescent="0.2">
      <c r="A168" s="11" t="s">
        <v>1936</v>
      </c>
      <c r="B168" s="11" t="s">
        <v>2536</v>
      </c>
      <c r="C168" s="13" t="s">
        <v>2626</v>
      </c>
      <c r="D168" s="9" t="s">
        <v>2627</v>
      </c>
      <c r="E168" s="11" t="s">
        <v>2628</v>
      </c>
      <c r="F168" s="11" t="s">
        <v>2629</v>
      </c>
      <c r="G168" s="11" t="s">
        <v>2630</v>
      </c>
      <c r="H168" s="11" t="s">
        <v>2631</v>
      </c>
      <c r="I168" s="11" t="s">
        <v>2632</v>
      </c>
      <c r="J168" s="11" t="s">
        <v>2633</v>
      </c>
      <c r="K168" s="11" t="s">
        <v>2634</v>
      </c>
      <c r="L168" s="11" t="s">
        <v>2635</v>
      </c>
      <c r="M168" s="11" t="s">
        <v>2636</v>
      </c>
      <c r="N168" s="11" t="s">
        <v>2637</v>
      </c>
      <c r="O168" s="11" t="s">
        <v>2638</v>
      </c>
      <c r="P168" s="11" t="s">
        <v>2639</v>
      </c>
      <c r="Q168" s="11" t="s">
        <v>812</v>
      </c>
      <c r="R168" s="11" t="s">
        <v>87</v>
      </c>
      <c r="S168" s="11" t="s">
        <v>87</v>
      </c>
      <c r="T168" s="11" t="s">
        <v>2640</v>
      </c>
      <c r="U168" s="14"/>
      <c r="V168" s="14"/>
      <c r="W168" s="15" t="str">
        <f t="shared" si="2"/>
        <v/>
      </c>
      <c r="X168" s="16"/>
    </row>
    <row r="169" spans="1:24" ht="84" x14ac:dyDescent="0.2">
      <c r="A169" s="11" t="s">
        <v>1936</v>
      </c>
      <c r="B169" s="11" t="s">
        <v>2536</v>
      </c>
      <c r="C169" s="13" t="s">
        <v>2641</v>
      </c>
      <c r="D169" s="9" t="s">
        <v>2642</v>
      </c>
      <c r="E169" s="11" t="s">
        <v>2643</v>
      </c>
      <c r="F169" s="11" t="s">
        <v>2644</v>
      </c>
      <c r="G169" s="11" t="s">
        <v>2645</v>
      </c>
      <c r="H169" s="11" t="s">
        <v>2646</v>
      </c>
      <c r="I169" s="11" t="s">
        <v>2647</v>
      </c>
      <c r="J169" s="11" t="s">
        <v>2648</v>
      </c>
      <c r="K169" s="11" t="s">
        <v>2649</v>
      </c>
      <c r="L169" s="11" t="s">
        <v>2650</v>
      </c>
      <c r="M169" s="11" t="s">
        <v>2651</v>
      </c>
      <c r="N169" s="11" t="s">
        <v>2652</v>
      </c>
      <c r="O169" s="11" t="s">
        <v>2653</v>
      </c>
      <c r="P169" s="11" t="s">
        <v>2654</v>
      </c>
      <c r="Q169" s="11" t="s">
        <v>2580</v>
      </c>
      <c r="R169" s="11" t="s">
        <v>87</v>
      </c>
      <c r="S169" s="11" t="s">
        <v>87</v>
      </c>
      <c r="T169" s="11" t="s">
        <v>2655</v>
      </c>
      <c r="U169" s="14"/>
      <c r="V169" s="14"/>
      <c r="W169" s="15" t="str">
        <f t="shared" si="2"/>
        <v/>
      </c>
      <c r="X169" s="16"/>
    </row>
    <row r="170" spans="1:24" ht="70" x14ac:dyDescent="0.2">
      <c r="A170" s="11" t="s">
        <v>1936</v>
      </c>
      <c r="B170" s="11" t="s">
        <v>2536</v>
      </c>
      <c r="C170" s="13" t="s">
        <v>2656</v>
      </c>
      <c r="D170" s="9" t="s">
        <v>2657</v>
      </c>
      <c r="E170" s="11" t="s">
        <v>2658</v>
      </c>
      <c r="F170" s="11" t="s">
        <v>2659</v>
      </c>
      <c r="G170" s="11" t="s">
        <v>2660</v>
      </c>
      <c r="H170" s="11" t="s">
        <v>2661</v>
      </c>
      <c r="I170" s="11" t="s">
        <v>2662</v>
      </c>
      <c r="J170" s="11" t="s">
        <v>2663</v>
      </c>
      <c r="K170" s="11" t="s">
        <v>2664</v>
      </c>
      <c r="L170" s="11" t="s">
        <v>2665</v>
      </c>
      <c r="M170" s="11" t="s">
        <v>2666</v>
      </c>
      <c r="N170" s="11" t="s">
        <v>2011</v>
      </c>
      <c r="O170" s="11" t="s">
        <v>2667</v>
      </c>
      <c r="P170" s="11" t="s">
        <v>2668</v>
      </c>
      <c r="Q170" s="11" t="s">
        <v>1294</v>
      </c>
      <c r="R170" s="11" t="s">
        <v>87</v>
      </c>
      <c r="S170" s="11" t="s">
        <v>87</v>
      </c>
      <c r="T170" s="11" t="s">
        <v>2669</v>
      </c>
      <c r="U170" s="14"/>
      <c r="V170" s="14"/>
      <c r="W170" s="15" t="str">
        <f t="shared" si="2"/>
        <v/>
      </c>
      <c r="X170" s="16"/>
    </row>
    <row r="171" spans="1:24" ht="70" x14ac:dyDescent="0.2">
      <c r="A171" s="11" t="s">
        <v>1936</v>
      </c>
      <c r="B171" s="11" t="s">
        <v>2536</v>
      </c>
      <c r="C171" s="13" t="s">
        <v>2670</v>
      </c>
      <c r="D171" s="9" t="s">
        <v>2671</v>
      </c>
      <c r="E171" s="11" t="s">
        <v>2672</v>
      </c>
      <c r="F171" s="11" t="s">
        <v>2673</v>
      </c>
      <c r="G171" s="11" t="s">
        <v>2674</v>
      </c>
      <c r="H171" s="11" t="s">
        <v>2675</v>
      </c>
      <c r="I171" s="11" t="s">
        <v>2676</v>
      </c>
      <c r="J171" s="11" t="s">
        <v>2677</v>
      </c>
      <c r="K171" s="11" t="s">
        <v>2678</v>
      </c>
      <c r="L171" s="11" t="s">
        <v>2679</v>
      </c>
      <c r="M171" s="11" t="s">
        <v>2680</v>
      </c>
      <c r="N171" s="11" t="s">
        <v>2681</v>
      </c>
      <c r="O171" s="11" t="s">
        <v>2682</v>
      </c>
      <c r="P171" s="11" t="s">
        <v>2683</v>
      </c>
      <c r="Q171" s="11" t="s">
        <v>2684</v>
      </c>
      <c r="R171" s="11" t="s">
        <v>87</v>
      </c>
      <c r="S171" s="11" t="s">
        <v>87</v>
      </c>
      <c r="T171" s="11" t="s">
        <v>2685</v>
      </c>
      <c r="U171" s="14"/>
      <c r="V171" s="14"/>
      <c r="W171" s="15" t="str">
        <f t="shared" si="2"/>
        <v/>
      </c>
      <c r="X171" s="16"/>
    </row>
    <row r="172" spans="1:24" ht="70" x14ac:dyDescent="0.2">
      <c r="A172" s="11" t="s">
        <v>1936</v>
      </c>
      <c r="B172" s="11" t="s">
        <v>2536</v>
      </c>
      <c r="C172" s="13" t="s">
        <v>2686</v>
      </c>
      <c r="D172" s="9" t="s">
        <v>2687</v>
      </c>
      <c r="E172" s="11" t="s">
        <v>2688</v>
      </c>
      <c r="F172" s="11" t="s">
        <v>2689</v>
      </c>
      <c r="G172" s="11" t="s">
        <v>2690</v>
      </c>
      <c r="H172" s="11" t="s">
        <v>2691</v>
      </c>
      <c r="I172" s="11" t="s">
        <v>2692</v>
      </c>
      <c r="J172" s="11" t="s">
        <v>2693</v>
      </c>
      <c r="K172" s="11" t="s">
        <v>2694</v>
      </c>
      <c r="L172" s="11" t="s">
        <v>2695</v>
      </c>
      <c r="M172" s="11" t="s">
        <v>2696</v>
      </c>
      <c r="N172" s="11" t="s">
        <v>2697</v>
      </c>
      <c r="O172" s="11" t="s">
        <v>2698</v>
      </c>
      <c r="P172" s="11" t="s">
        <v>2699</v>
      </c>
      <c r="Q172" s="11" t="s">
        <v>2700</v>
      </c>
      <c r="R172" s="11" t="s">
        <v>87</v>
      </c>
      <c r="S172" s="11" t="s">
        <v>87</v>
      </c>
      <c r="T172" s="11" t="s">
        <v>2701</v>
      </c>
      <c r="U172" s="14"/>
      <c r="V172" s="14"/>
      <c r="W172" s="15" t="str">
        <f t="shared" si="2"/>
        <v/>
      </c>
      <c r="X172" s="16"/>
    </row>
    <row r="173" spans="1:24" ht="70" x14ac:dyDescent="0.2">
      <c r="A173" s="11" t="s">
        <v>1936</v>
      </c>
      <c r="B173" s="11" t="s">
        <v>2536</v>
      </c>
      <c r="C173" s="13" t="s">
        <v>2702</v>
      </c>
      <c r="D173" s="9" t="s">
        <v>2703</v>
      </c>
      <c r="E173" s="11" t="s">
        <v>2704</v>
      </c>
      <c r="F173" s="11" t="s">
        <v>2705</v>
      </c>
      <c r="G173" s="11" t="s">
        <v>2706</v>
      </c>
      <c r="H173" s="11" t="s">
        <v>2707</v>
      </c>
      <c r="I173" s="11" t="s">
        <v>2708</v>
      </c>
      <c r="J173" s="11" t="s">
        <v>2709</v>
      </c>
      <c r="K173" s="11" t="s">
        <v>2710</v>
      </c>
      <c r="L173" s="11" t="s">
        <v>2711</v>
      </c>
      <c r="M173" s="11" t="s">
        <v>2712</v>
      </c>
      <c r="N173" s="11" t="s">
        <v>2713</v>
      </c>
      <c r="O173" s="11" t="s">
        <v>2714</v>
      </c>
      <c r="P173" s="11" t="s">
        <v>2715</v>
      </c>
      <c r="Q173" s="11" t="s">
        <v>2716</v>
      </c>
      <c r="R173" s="11" t="s">
        <v>87</v>
      </c>
      <c r="S173" s="11" t="s">
        <v>87</v>
      </c>
      <c r="T173" s="11" t="s">
        <v>2717</v>
      </c>
      <c r="U173" s="14"/>
      <c r="V173" s="14"/>
      <c r="W173" s="15" t="str">
        <f t="shared" si="2"/>
        <v/>
      </c>
      <c r="X173" s="16"/>
    </row>
    <row r="174" spans="1:24" ht="70" x14ac:dyDescent="0.2">
      <c r="A174" s="11" t="s">
        <v>1936</v>
      </c>
      <c r="B174" s="11" t="s">
        <v>2536</v>
      </c>
      <c r="C174" s="13" t="s">
        <v>2718</v>
      </c>
      <c r="D174" s="9" t="s">
        <v>2719</v>
      </c>
      <c r="E174" s="11" t="s">
        <v>2720</v>
      </c>
      <c r="F174" s="11" t="s">
        <v>2721</v>
      </c>
      <c r="G174" s="11" t="s">
        <v>2722</v>
      </c>
      <c r="H174" s="11" t="s">
        <v>2723</v>
      </c>
      <c r="I174" s="11" t="s">
        <v>2724</v>
      </c>
      <c r="J174" s="11" t="s">
        <v>2725</v>
      </c>
      <c r="K174" s="11" t="s">
        <v>2726</v>
      </c>
      <c r="L174" s="11" t="s">
        <v>2727</v>
      </c>
      <c r="M174" s="11" t="s">
        <v>2728</v>
      </c>
      <c r="N174" s="11" t="s">
        <v>2729</v>
      </c>
      <c r="O174" s="11" t="s">
        <v>2730</v>
      </c>
      <c r="P174" s="11" t="s">
        <v>2731</v>
      </c>
      <c r="Q174" s="11" t="s">
        <v>2732</v>
      </c>
      <c r="R174" s="11" t="s">
        <v>87</v>
      </c>
      <c r="S174" s="11" t="s">
        <v>87</v>
      </c>
      <c r="T174" s="11" t="s">
        <v>2733</v>
      </c>
      <c r="U174" s="14"/>
      <c r="V174" s="14"/>
      <c r="W174" s="15" t="str">
        <f t="shared" si="2"/>
        <v/>
      </c>
      <c r="X174" s="16"/>
    </row>
    <row r="175" spans="1:24" ht="70" x14ac:dyDescent="0.2">
      <c r="A175" s="11" t="s">
        <v>1936</v>
      </c>
      <c r="B175" s="11" t="s">
        <v>2536</v>
      </c>
      <c r="C175" s="13" t="s">
        <v>2734</v>
      </c>
      <c r="D175" s="9" t="s">
        <v>2735</v>
      </c>
      <c r="E175" s="11" t="s">
        <v>2736</v>
      </c>
      <c r="F175" s="11" t="s">
        <v>2737</v>
      </c>
      <c r="G175" s="11" t="s">
        <v>2738</v>
      </c>
      <c r="H175" s="11" t="s">
        <v>2739</v>
      </c>
      <c r="I175" s="11" t="s">
        <v>2740</v>
      </c>
      <c r="J175" s="11" t="s">
        <v>2741</v>
      </c>
      <c r="K175" s="11" t="s">
        <v>2742</v>
      </c>
      <c r="L175" s="11" t="s">
        <v>2743</v>
      </c>
      <c r="M175" s="11" t="s">
        <v>2744</v>
      </c>
      <c r="N175" s="11" t="s">
        <v>2745</v>
      </c>
      <c r="O175" s="11" t="s">
        <v>2746</v>
      </c>
      <c r="P175" s="11" t="s">
        <v>2747</v>
      </c>
      <c r="Q175" s="11" t="s">
        <v>2748</v>
      </c>
      <c r="R175" s="11" t="s">
        <v>87</v>
      </c>
      <c r="S175" s="11" t="s">
        <v>87</v>
      </c>
      <c r="T175" s="11" t="s">
        <v>2749</v>
      </c>
      <c r="U175" s="14"/>
      <c r="V175" s="14"/>
      <c r="W175" s="15" t="str">
        <f t="shared" si="2"/>
        <v/>
      </c>
      <c r="X175" s="16"/>
    </row>
    <row r="176" spans="1:24" ht="70" x14ac:dyDescent="0.2">
      <c r="A176" s="11" t="s">
        <v>1936</v>
      </c>
      <c r="B176" s="11" t="s">
        <v>2536</v>
      </c>
      <c r="C176" s="13" t="s">
        <v>2750</v>
      </c>
      <c r="D176" s="9" t="s">
        <v>2751</v>
      </c>
      <c r="E176" s="11" t="s">
        <v>2752</v>
      </c>
      <c r="F176" s="11" t="s">
        <v>2753</v>
      </c>
      <c r="G176" s="11" t="s">
        <v>2754</v>
      </c>
      <c r="H176" s="11" t="s">
        <v>2755</v>
      </c>
      <c r="I176" s="11" t="s">
        <v>2756</v>
      </c>
      <c r="J176" s="11" t="s">
        <v>2757</v>
      </c>
      <c r="K176" s="11" t="s">
        <v>2758</v>
      </c>
      <c r="L176" s="11" t="s">
        <v>2759</v>
      </c>
      <c r="M176" s="11" t="s">
        <v>2760</v>
      </c>
      <c r="N176" s="11" t="s">
        <v>2761</v>
      </c>
      <c r="O176" s="11" t="s">
        <v>2762</v>
      </c>
      <c r="P176" s="11" t="s">
        <v>2763</v>
      </c>
      <c r="Q176" s="11" t="s">
        <v>2580</v>
      </c>
      <c r="R176" s="11" t="s">
        <v>87</v>
      </c>
      <c r="S176" s="11" t="s">
        <v>87</v>
      </c>
      <c r="T176" s="11" t="s">
        <v>2764</v>
      </c>
      <c r="U176" s="14"/>
      <c r="V176" s="14"/>
      <c r="W176" s="15" t="str">
        <f t="shared" si="2"/>
        <v/>
      </c>
      <c r="X176" s="16"/>
    </row>
    <row r="177" spans="1:24" ht="70" x14ac:dyDescent="0.2">
      <c r="A177" s="11" t="s">
        <v>1936</v>
      </c>
      <c r="B177" s="11" t="s">
        <v>2536</v>
      </c>
      <c r="C177" s="13" t="s">
        <v>2765</v>
      </c>
      <c r="D177" s="9" t="s">
        <v>2766</v>
      </c>
      <c r="E177" s="11" t="s">
        <v>2767</v>
      </c>
      <c r="F177" s="11" t="s">
        <v>2768</v>
      </c>
      <c r="G177" s="11" t="s">
        <v>2769</v>
      </c>
      <c r="H177" s="11" t="s">
        <v>2770</v>
      </c>
      <c r="I177" s="11" t="s">
        <v>2771</v>
      </c>
      <c r="J177" s="11" t="s">
        <v>2772</v>
      </c>
      <c r="K177" s="11" t="s">
        <v>2773</v>
      </c>
      <c r="L177" s="11" t="s">
        <v>2774</v>
      </c>
      <c r="M177" s="11" t="s">
        <v>2775</v>
      </c>
      <c r="N177" s="11" t="s">
        <v>2776</v>
      </c>
      <c r="O177" s="11" t="s">
        <v>2777</v>
      </c>
      <c r="P177" s="11" t="s">
        <v>2778</v>
      </c>
      <c r="Q177" s="11" t="s">
        <v>1294</v>
      </c>
      <c r="R177" s="11" t="s">
        <v>87</v>
      </c>
      <c r="S177" s="11" t="s">
        <v>87</v>
      </c>
      <c r="T177" s="11" t="s">
        <v>2779</v>
      </c>
      <c r="U177" s="14"/>
      <c r="V177" s="14"/>
      <c r="W177" s="15" t="str">
        <f t="shared" si="2"/>
        <v/>
      </c>
      <c r="X177" s="16"/>
    </row>
    <row r="178" spans="1:24" ht="70" x14ac:dyDescent="0.2">
      <c r="A178" s="11" t="s">
        <v>1936</v>
      </c>
      <c r="B178" s="11" t="s">
        <v>2536</v>
      </c>
      <c r="C178" s="13" t="s">
        <v>2780</v>
      </c>
      <c r="D178" s="9" t="s">
        <v>2781</v>
      </c>
      <c r="E178" s="11" t="s">
        <v>2782</v>
      </c>
      <c r="F178" s="11" t="s">
        <v>2783</v>
      </c>
      <c r="G178" s="11" t="s">
        <v>2784</v>
      </c>
      <c r="H178" s="11" t="s">
        <v>2785</v>
      </c>
      <c r="I178" s="11" t="s">
        <v>2786</v>
      </c>
      <c r="J178" s="11" t="s">
        <v>2787</v>
      </c>
      <c r="K178" s="11" t="s">
        <v>2788</v>
      </c>
      <c r="L178" s="11" t="s">
        <v>2789</v>
      </c>
      <c r="M178" s="11" t="s">
        <v>2790</v>
      </c>
      <c r="N178" s="11" t="s">
        <v>2791</v>
      </c>
      <c r="O178" s="11" t="s">
        <v>2792</v>
      </c>
      <c r="P178" s="11" t="s">
        <v>2793</v>
      </c>
      <c r="Q178" s="11" t="s">
        <v>2794</v>
      </c>
      <c r="R178" s="11" t="s">
        <v>87</v>
      </c>
      <c r="S178" s="11" t="s">
        <v>87</v>
      </c>
      <c r="T178" s="11" t="s">
        <v>2795</v>
      </c>
      <c r="U178" s="14"/>
      <c r="V178" s="14"/>
      <c r="W178" s="15" t="str">
        <f t="shared" si="2"/>
        <v/>
      </c>
      <c r="X178" s="16"/>
    </row>
    <row r="179" spans="1:24" ht="70" x14ac:dyDescent="0.2">
      <c r="A179" s="11" t="s">
        <v>1936</v>
      </c>
      <c r="B179" s="11" t="s">
        <v>2536</v>
      </c>
      <c r="C179" s="13" t="s">
        <v>2796</v>
      </c>
      <c r="D179" s="9" t="s">
        <v>2797</v>
      </c>
      <c r="E179" s="11" t="s">
        <v>2798</v>
      </c>
      <c r="F179" s="11" t="s">
        <v>2799</v>
      </c>
      <c r="G179" s="11" t="s">
        <v>2800</v>
      </c>
      <c r="H179" s="11" t="s">
        <v>2801</v>
      </c>
      <c r="I179" s="11" t="s">
        <v>2802</v>
      </c>
      <c r="J179" s="11" t="s">
        <v>2803</v>
      </c>
      <c r="K179" s="11" t="s">
        <v>2804</v>
      </c>
      <c r="L179" s="11" t="s">
        <v>2805</v>
      </c>
      <c r="M179" s="11" t="s">
        <v>2806</v>
      </c>
      <c r="N179" s="11" t="s">
        <v>2807</v>
      </c>
      <c r="O179" s="11" t="s">
        <v>2808</v>
      </c>
      <c r="P179" s="11" t="s">
        <v>2809</v>
      </c>
      <c r="Q179" s="11" t="s">
        <v>2810</v>
      </c>
      <c r="R179" s="11" t="s">
        <v>87</v>
      </c>
      <c r="S179" s="11" t="s">
        <v>87</v>
      </c>
      <c r="T179" s="11" t="s">
        <v>2811</v>
      </c>
      <c r="U179" s="14"/>
      <c r="V179" s="14"/>
      <c r="W179" s="15" t="str">
        <f t="shared" si="2"/>
        <v/>
      </c>
      <c r="X179" s="16"/>
    </row>
    <row r="180" spans="1:24" ht="70" x14ac:dyDescent="0.2">
      <c r="A180" s="11" t="s">
        <v>1936</v>
      </c>
      <c r="B180" s="11" t="s">
        <v>2536</v>
      </c>
      <c r="C180" s="13" t="s">
        <v>2812</v>
      </c>
      <c r="D180" s="9" t="s">
        <v>2813</v>
      </c>
      <c r="E180" s="11" t="s">
        <v>2814</v>
      </c>
      <c r="F180" s="11" t="s">
        <v>2815</v>
      </c>
      <c r="G180" s="11" t="s">
        <v>2816</v>
      </c>
      <c r="H180" s="11" t="s">
        <v>2817</v>
      </c>
      <c r="I180" s="11" t="s">
        <v>2818</v>
      </c>
      <c r="J180" s="11" t="s">
        <v>2819</v>
      </c>
      <c r="K180" s="11" t="s">
        <v>2820</v>
      </c>
      <c r="L180" s="11" t="s">
        <v>2821</v>
      </c>
      <c r="M180" s="11" t="s">
        <v>2822</v>
      </c>
      <c r="N180" s="11" t="s">
        <v>2823</v>
      </c>
      <c r="O180" s="11" t="s">
        <v>2824</v>
      </c>
      <c r="P180" s="11" t="s">
        <v>2825</v>
      </c>
      <c r="Q180" s="11" t="s">
        <v>2826</v>
      </c>
      <c r="R180" s="11" t="s">
        <v>87</v>
      </c>
      <c r="S180" s="11" t="s">
        <v>87</v>
      </c>
      <c r="T180" s="11" t="s">
        <v>2827</v>
      </c>
      <c r="U180" s="14"/>
      <c r="V180" s="14"/>
      <c r="W180" s="15" t="str">
        <f t="shared" si="2"/>
        <v/>
      </c>
      <c r="X180" s="16"/>
    </row>
    <row r="181" spans="1:24" ht="70" x14ac:dyDescent="0.2">
      <c r="A181" s="11" t="s">
        <v>1936</v>
      </c>
      <c r="B181" s="11" t="s">
        <v>2536</v>
      </c>
      <c r="C181" s="13" t="s">
        <v>2828</v>
      </c>
      <c r="D181" s="9" t="s">
        <v>2829</v>
      </c>
      <c r="E181" s="11" t="s">
        <v>2830</v>
      </c>
      <c r="F181" s="11" t="s">
        <v>2831</v>
      </c>
      <c r="G181" s="11" t="s">
        <v>2832</v>
      </c>
      <c r="H181" s="11" t="s">
        <v>2833</v>
      </c>
      <c r="I181" s="11" t="s">
        <v>2834</v>
      </c>
      <c r="J181" s="11" t="s">
        <v>2835</v>
      </c>
      <c r="K181" s="11" t="s">
        <v>2836</v>
      </c>
      <c r="L181" s="11" t="s">
        <v>2837</v>
      </c>
      <c r="M181" s="11" t="s">
        <v>2838</v>
      </c>
      <c r="N181" s="11" t="s">
        <v>2839</v>
      </c>
      <c r="O181" s="11" t="s">
        <v>2840</v>
      </c>
      <c r="P181" s="11" t="s">
        <v>2841</v>
      </c>
      <c r="Q181" s="11" t="s">
        <v>2580</v>
      </c>
      <c r="R181" s="11" t="s">
        <v>87</v>
      </c>
      <c r="S181" s="11" t="s">
        <v>87</v>
      </c>
      <c r="T181" s="11" t="s">
        <v>2842</v>
      </c>
      <c r="U181" s="14"/>
      <c r="V181" s="14"/>
      <c r="W181" s="15" t="str">
        <f t="shared" si="2"/>
        <v/>
      </c>
      <c r="X181" s="16"/>
    </row>
    <row r="182" spans="1:24" ht="70" x14ac:dyDescent="0.2">
      <c r="A182" s="11" t="s">
        <v>1936</v>
      </c>
      <c r="B182" s="11" t="s">
        <v>2536</v>
      </c>
      <c r="C182" s="13" t="s">
        <v>2843</v>
      </c>
      <c r="D182" s="9" t="s">
        <v>2844</v>
      </c>
      <c r="E182" s="11" t="s">
        <v>2845</v>
      </c>
      <c r="F182" s="11" t="s">
        <v>2846</v>
      </c>
      <c r="G182" s="11" t="s">
        <v>2847</v>
      </c>
      <c r="H182" s="11" t="s">
        <v>2848</v>
      </c>
      <c r="I182" s="11" t="s">
        <v>2849</v>
      </c>
      <c r="J182" s="11" t="s">
        <v>2850</v>
      </c>
      <c r="K182" s="11" t="s">
        <v>2851</v>
      </c>
      <c r="L182" s="11" t="s">
        <v>2852</v>
      </c>
      <c r="M182" s="11" t="s">
        <v>2853</v>
      </c>
      <c r="N182" s="11" t="s">
        <v>2854</v>
      </c>
      <c r="O182" s="11" t="s">
        <v>2855</v>
      </c>
      <c r="P182" s="11" t="s">
        <v>2856</v>
      </c>
      <c r="Q182" s="11" t="s">
        <v>2857</v>
      </c>
      <c r="R182" s="11" t="s">
        <v>87</v>
      </c>
      <c r="S182" s="11" t="s">
        <v>87</v>
      </c>
      <c r="T182" s="11" t="s">
        <v>2858</v>
      </c>
      <c r="U182" s="14"/>
      <c r="V182" s="14"/>
      <c r="W182" s="15" t="str">
        <f t="shared" si="2"/>
        <v/>
      </c>
      <c r="X182" s="16"/>
    </row>
    <row r="183" spans="1:24" ht="70" x14ac:dyDescent="0.2">
      <c r="A183" s="11" t="s">
        <v>1936</v>
      </c>
      <c r="B183" s="11" t="s">
        <v>2859</v>
      </c>
      <c r="C183" s="13" t="s">
        <v>2860</v>
      </c>
      <c r="D183" s="9" t="s">
        <v>2861</v>
      </c>
      <c r="E183" s="11" t="s">
        <v>2862</v>
      </c>
      <c r="F183" s="11" t="s">
        <v>2863</v>
      </c>
      <c r="G183" s="11" t="s">
        <v>2864</v>
      </c>
      <c r="H183" s="11" t="s">
        <v>2865</v>
      </c>
      <c r="I183" s="11" t="s">
        <v>2866</v>
      </c>
      <c r="J183" s="11" t="s">
        <v>2867</v>
      </c>
      <c r="K183" s="11" t="s">
        <v>2868</v>
      </c>
      <c r="L183" s="11" t="s">
        <v>2869</v>
      </c>
      <c r="M183" s="11" t="s">
        <v>2870</v>
      </c>
      <c r="N183" s="11" t="s">
        <v>2871</v>
      </c>
      <c r="O183" s="11" t="s">
        <v>2872</v>
      </c>
      <c r="P183" s="11" t="s">
        <v>2873</v>
      </c>
      <c r="Q183" s="11" t="s">
        <v>1952</v>
      </c>
      <c r="R183" s="11" t="s">
        <v>87</v>
      </c>
      <c r="S183" s="11" t="s">
        <v>87</v>
      </c>
      <c r="T183" s="11" t="s">
        <v>2874</v>
      </c>
      <c r="U183" s="14"/>
      <c r="V183" s="14"/>
      <c r="W183" s="15" t="str">
        <f t="shared" si="2"/>
        <v/>
      </c>
      <c r="X183" s="16"/>
    </row>
    <row r="184" spans="1:24" ht="70" x14ac:dyDescent="0.2">
      <c r="A184" s="11" t="s">
        <v>1936</v>
      </c>
      <c r="B184" s="11" t="s">
        <v>2859</v>
      </c>
      <c r="C184" s="13" t="s">
        <v>2875</v>
      </c>
      <c r="D184" s="9" t="s">
        <v>2876</v>
      </c>
      <c r="E184" s="11" t="s">
        <v>2877</v>
      </c>
      <c r="F184" s="11" t="s">
        <v>2878</v>
      </c>
      <c r="G184" s="11" t="s">
        <v>2879</v>
      </c>
      <c r="H184" s="11" t="s">
        <v>2880</v>
      </c>
      <c r="I184" s="11" t="s">
        <v>2881</v>
      </c>
      <c r="J184" s="11" t="s">
        <v>2882</v>
      </c>
      <c r="K184" s="11" t="s">
        <v>2883</v>
      </c>
      <c r="L184" s="11" t="s">
        <v>2884</v>
      </c>
      <c r="M184" s="11" t="s">
        <v>2885</v>
      </c>
      <c r="N184" s="11" t="s">
        <v>2886</v>
      </c>
      <c r="O184" s="11" t="s">
        <v>2887</v>
      </c>
      <c r="P184" s="11" t="s">
        <v>2356</v>
      </c>
      <c r="Q184" s="11" t="s">
        <v>2888</v>
      </c>
      <c r="R184" s="11" t="s">
        <v>87</v>
      </c>
      <c r="S184" s="11" t="s">
        <v>87</v>
      </c>
      <c r="T184" s="11" t="s">
        <v>2889</v>
      </c>
      <c r="U184" s="14"/>
      <c r="V184" s="14"/>
      <c r="W184" s="15" t="str">
        <f t="shared" si="2"/>
        <v/>
      </c>
      <c r="X184" s="16"/>
    </row>
    <row r="185" spans="1:24" ht="70" x14ac:dyDescent="0.2">
      <c r="A185" s="11" t="s">
        <v>1936</v>
      </c>
      <c r="B185" s="11" t="s">
        <v>2859</v>
      </c>
      <c r="C185" s="13" t="s">
        <v>2890</v>
      </c>
      <c r="D185" s="9" t="s">
        <v>2891</v>
      </c>
      <c r="E185" s="11" t="s">
        <v>2892</v>
      </c>
      <c r="F185" s="11" t="s">
        <v>2893</v>
      </c>
      <c r="G185" s="11" t="s">
        <v>2894</v>
      </c>
      <c r="H185" s="11" t="s">
        <v>2895</v>
      </c>
      <c r="I185" s="11" t="s">
        <v>2896</v>
      </c>
      <c r="J185" s="11" t="s">
        <v>2897</v>
      </c>
      <c r="K185" s="11" t="s">
        <v>2898</v>
      </c>
      <c r="L185" s="11" t="s">
        <v>2899</v>
      </c>
      <c r="M185" s="11" t="s">
        <v>2900</v>
      </c>
      <c r="N185" s="11" t="s">
        <v>2901</v>
      </c>
      <c r="O185" s="11" t="s">
        <v>2902</v>
      </c>
      <c r="P185" s="11" t="s">
        <v>2903</v>
      </c>
      <c r="Q185" s="11" t="s">
        <v>2904</v>
      </c>
      <c r="R185" s="11" t="s">
        <v>87</v>
      </c>
      <c r="S185" s="11" t="s">
        <v>87</v>
      </c>
      <c r="T185" s="11" t="s">
        <v>2905</v>
      </c>
      <c r="U185" s="14"/>
      <c r="V185" s="14"/>
      <c r="W185" s="15" t="str">
        <f t="shared" si="2"/>
        <v/>
      </c>
      <c r="X185" s="16"/>
    </row>
    <row r="186" spans="1:24" ht="70" x14ac:dyDescent="0.2">
      <c r="A186" s="11" t="s">
        <v>1936</v>
      </c>
      <c r="B186" s="11" t="s">
        <v>2859</v>
      </c>
      <c r="C186" s="13" t="s">
        <v>2906</v>
      </c>
      <c r="D186" s="9" t="s">
        <v>2907</v>
      </c>
      <c r="E186" s="11" t="s">
        <v>2908</v>
      </c>
      <c r="F186" s="11" t="s">
        <v>2909</v>
      </c>
      <c r="G186" s="11" t="s">
        <v>2910</v>
      </c>
      <c r="H186" s="11" t="s">
        <v>2911</v>
      </c>
      <c r="I186" s="11" t="s">
        <v>2912</v>
      </c>
      <c r="J186" s="11" t="s">
        <v>2913</v>
      </c>
      <c r="K186" s="11" t="s">
        <v>2914</v>
      </c>
      <c r="L186" s="11" t="s">
        <v>2915</v>
      </c>
      <c r="M186" s="11" t="s">
        <v>2916</v>
      </c>
      <c r="N186" s="11" t="s">
        <v>2901</v>
      </c>
      <c r="O186" s="11" t="s">
        <v>2917</v>
      </c>
      <c r="P186" s="11" t="s">
        <v>2918</v>
      </c>
      <c r="Q186" s="11" t="s">
        <v>2919</v>
      </c>
      <c r="R186" s="11" t="s">
        <v>87</v>
      </c>
      <c r="S186" s="11" t="s">
        <v>87</v>
      </c>
      <c r="T186" s="11" t="s">
        <v>2920</v>
      </c>
      <c r="U186" s="14"/>
      <c r="V186" s="14"/>
      <c r="W186" s="15" t="str">
        <f t="shared" si="2"/>
        <v/>
      </c>
      <c r="X186" s="16"/>
    </row>
    <row r="187" spans="1:24" ht="70" x14ac:dyDescent="0.2">
      <c r="A187" s="11" t="s">
        <v>1936</v>
      </c>
      <c r="B187" s="11" t="s">
        <v>2859</v>
      </c>
      <c r="C187" s="13" t="s">
        <v>2921</v>
      </c>
      <c r="D187" s="9" t="s">
        <v>2922</v>
      </c>
      <c r="E187" s="11" t="s">
        <v>2923</v>
      </c>
      <c r="F187" s="11" t="s">
        <v>2924</v>
      </c>
      <c r="G187" s="11" t="s">
        <v>2925</v>
      </c>
      <c r="H187" s="11" t="s">
        <v>2926</v>
      </c>
      <c r="I187" s="11" t="s">
        <v>2927</v>
      </c>
      <c r="J187" s="11" t="s">
        <v>2928</v>
      </c>
      <c r="K187" s="11" t="s">
        <v>2929</v>
      </c>
      <c r="L187" s="11" t="s">
        <v>2930</v>
      </c>
      <c r="M187" s="11" t="s">
        <v>2931</v>
      </c>
      <c r="N187" s="11" t="s">
        <v>2932</v>
      </c>
      <c r="O187" s="11" t="s">
        <v>2933</v>
      </c>
      <c r="P187" s="11" t="s">
        <v>2934</v>
      </c>
      <c r="Q187" s="11" t="s">
        <v>2935</v>
      </c>
      <c r="R187" s="11" t="s">
        <v>87</v>
      </c>
      <c r="S187" s="11" t="s">
        <v>87</v>
      </c>
      <c r="T187" s="11" t="s">
        <v>2936</v>
      </c>
      <c r="U187" s="14"/>
      <c r="V187" s="14"/>
      <c r="W187" s="15" t="str">
        <f t="shared" si="2"/>
        <v/>
      </c>
      <c r="X187" s="16"/>
    </row>
    <row r="188" spans="1:24" ht="84" x14ac:dyDescent="0.2">
      <c r="A188" s="11" t="s">
        <v>1936</v>
      </c>
      <c r="B188" s="11" t="s">
        <v>2859</v>
      </c>
      <c r="C188" s="13" t="s">
        <v>2937</v>
      </c>
      <c r="D188" s="9" t="s">
        <v>2938</v>
      </c>
      <c r="E188" s="11" t="s">
        <v>2939</v>
      </c>
      <c r="F188" s="11" t="s">
        <v>2940</v>
      </c>
      <c r="G188" s="11" t="s">
        <v>2941</v>
      </c>
      <c r="H188" s="11" t="s">
        <v>2942</v>
      </c>
      <c r="I188" s="11" t="s">
        <v>2943</v>
      </c>
      <c r="J188" s="11" t="s">
        <v>2944</v>
      </c>
      <c r="K188" s="11" t="s">
        <v>2945</v>
      </c>
      <c r="L188" s="11" t="s">
        <v>2946</v>
      </c>
      <c r="M188" s="11" t="s">
        <v>2947</v>
      </c>
      <c r="N188" s="11" t="s">
        <v>2932</v>
      </c>
      <c r="O188" s="11" t="s">
        <v>2948</v>
      </c>
      <c r="P188" s="11" t="s">
        <v>2949</v>
      </c>
      <c r="Q188" s="11" t="s">
        <v>2935</v>
      </c>
      <c r="R188" s="11" t="s">
        <v>87</v>
      </c>
      <c r="S188" s="11" t="s">
        <v>87</v>
      </c>
      <c r="T188" s="11" t="s">
        <v>2950</v>
      </c>
      <c r="U188" s="14"/>
      <c r="V188" s="14"/>
      <c r="W188" s="15" t="str">
        <f t="shared" si="2"/>
        <v/>
      </c>
      <c r="X188" s="16"/>
    </row>
    <row r="189" spans="1:24" ht="84" x14ac:dyDescent="0.2">
      <c r="A189" s="11" t="s">
        <v>1936</v>
      </c>
      <c r="B189" s="11" t="s">
        <v>2859</v>
      </c>
      <c r="C189" s="13" t="s">
        <v>2951</v>
      </c>
      <c r="D189" s="9" t="s">
        <v>2952</v>
      </c>
      <c r="E189" s="11" t="s">
        <v>2953</v>
      </c>
      <c r="F189" s="11" t="s">
        <v>2954</v>
      </c>
      <c r="G189" s="11" t="s">
        <v>2955</v>
      </c>
      <c r="H189" s="11" t="s">
        <v>2956</v>
      </c>
      <c r="I189" s="11" t="s">
        <v>2957</v>
      </c>
      <c r="J189" s="11" t="s">
        <v>2958</v>
      </c>
      <c r="K189" s="11" t="s">
        <v>2959</v>
      </c>
      <c r="L189" s="11" t="s">
        <v>2960</v>
      </c>
      <c r="M189" s="11" t="s">
        <v>2961</v>
      </c>
      <c r="N189" s="11" t="s">
        <v>2962</v>
      </c>
      <c r="O189" s="11" t="s">
        <v>2963</v>
      </c>
      <c r="P189" s="11" t="s">
        <v>2964</v>
      </c>
      <c r="Q189" s="11" t="s">
        <v>1952</v>
      </c>
      <c r="R189" s="11" t="s">
        <v>87</v>
      </c>
      <c r="S189" s="11" t="s">
        <v>87</v>
      </c>
      <c r="T189" s="11" t="s">
        <v>2965</v>
      </c>
      <c r="U189" s="14"/>
      <c r="V189" s="14"/>
      <c r="W189" s="15" t="str">
        <f t="shared" si="2"/>
        <v/>
      </c>
      <c r="X189" s="16"/>
    </row>
    <row r="190" spans="1:24" ht="70" x14ac:dyDescent="0.2">
      <c r="A190" s="11" t="s">
        <v>1936</v>
      </c>
      <c r="B190" s="11" t="s">
        <v>2859</v>
      </c>
      <c r="C190" s="13" t="s">
        <v>2966</v>
      </c>
      <c r="D190" s="9" t="s">
        <v>2967</v>
      </c>
      <c r="E190" s="11" t="s">
        <v>2968</v>
      </c>
      <c r="F190" s="11" t="s">
        <v>2969</v>
      </c>
      <c r="G190" s="11" t="s">
        <v>2970</v>
      </c>
      <c r="H190" s="11" t="s">
        <v>2971</v>
      </c>
      <c r="I190" s="11" t="s">
        <v>2972</v>
      </c>
      <c r="J190" s="11" t="s">
        <v>2973</v>
      </c>
      <c r="K190" s="11" t="s">
        <v>2974</v>
      </c>
      <c r="L190" s="11" t="s">
        <v>2975</v>
      </c>
      <c r="M190" s="11" t="s">
        <v>2976</v>
      </c>
      <c r="N190" s="11" t="s">
        <v>2962</v>
      </c>
      <c r="O190" s="11" t="s">
        <v>2977</v>
      </c>
      <c r="P190" s="11" t="s">
        <v>2341</v>
      </c>
      <c r="Q190" s="11" t="s">
        <v>1984</v>
      </c>
      <c r="R190" s="11" t="s">
        <v>87</v>
      </c>
      <c r="S190" s="11" t="s">
        <v>87</v>
      </c>
      <c r="T190" s="11" t="s">
        <v>2978</v>
      </c>
      <c r="U190" s="14"/>
      <c r="V190" s="14"/>
      <c r="W190" s="15" t="str">
        <f t="shared" si="2"/>
        <v/>
      </c>
      <c r="X190" s="16"/>
    </row>
    <row r="191" spans="1:24" ht="70" x14ac:dyDescent="0.2">
      <c r="A191" s="11" t="s">
        <v>1936</v>
      </c>
      <c r="B191" s="11" t="s">
        <v>2859</v>
      </c>
      <c r="C191" s="13" t="s">
        <v>2979</v>
      </c>
      <c r="D191" s="9" t="s">
        <v>2980</v>
      </c>
      <c r="E191" s="11" t="s">
        <v>2981</v>
      </c>
      <c r="F191" s="11" t="s">
        <v>2982</v>
      </c>
      <c r="G191" s="11" t="s">
        <v>2983</v>
      </c>
      <c r="H191" s="11" t="s">
        <v>2984</v>
      </c>
      <c r="I191" s="11" t="s">
        <v>2985</v>
      </c>
      <c r="J191" s="11" t="s">
        <v>2986</v>
      </c>
      <c r="K191" s="11" t="s">
        <v>2987</v>
      </c>
      <c r="L191" s="11" t="s">
        <v>2988</v>
      </c>
      <c r="M191" s="11" t="s">
        <v>2989</v>
      </c>
      <c r="N191" s="11" t="s">
        <v>2962</v>
      </c>
      <c r="O191" s="11" t="s">
        <v>2990</v>
      </c>
      <c r="P191" s="11" t="s">
        <v>2991</v>
      </c>
      <c r="Q191" s="11" t="s">
        <v>1984</v>
      </c>
      <c r="R191" s="11" t="s">
        <v>87</v>
      </c>
      <c r="S191" s="11" t="s">
        <v>87</v>
      </c>
      <c r="T191" s="11" t="s">
        <v>2992</v>
      </c>
      <c r="U191" s="14"/>
      <c r="V191" s="14"/>
      <c r="W191" s="15" t="str">
        <f t="shared" si="2"/>
        <v/>
      </c>
      <c r="X191" s="16"/>
    </row>
    <row r="192" spans="1:24" ht="56" x14ac:dyDescent="0.2">
      <c r="A192" s="11" t="s">
        <v>1936</v>
      </c>
      <c r="B192" s="11" t="s">
        <v>2859</v>
      </c>
      <c r="C192" s="13" t="s">
        <v>2993</v>
      </c>
      <c r="D192" s="9" t="s">
        <v>2994</v>
      </c>
      <c r="E192" s="11" t="s">
        <v>2995</v>
      </c>
      <c r="F192" s="11" t="s">
        <v>2996</v>
      </c>
      <c r="G192" s="11" t="s">
        <v>2997</v>
      </c>
      <c r="H192" s="11" t="s">
        <v>2998</v>
      </c>
      <c r="I192" s="11" t="s">
        <v>2999</v>
      </c>
      <c r="J192" s="11" t="s">
        <v>3000</v>
      </c>
      <c r="K192" s="11" t="s">
        <v>3001</v>
      </c>
      <c r="L192" s="11" t="s">
        <v>3002</v>
      </c>
      <c r="M192" s="11" t="s">
        <v>3003</v>
      </c>
      <c r="N192" s="11" t="s">
        <v>3004</v>
      </c>
      <c r="O192" s="11" t="s">
        <v>3005</v>
      </c>
      <c r="P192" s="11" t="s">
        <v>3006</v>
      </c>
      <c r="Q192" s="11" t="s">
        <v>3007</v>
      </c>
      <c r="R192" s="11" t="s">
        <v>87</v>
      </c>
      <c r="S192" s="11" t="s">
        <v>87</v>
      </c>
      <c r="T192" s="11" t="s">
        <v>3008</v>
      </c>
      <c r="U192" s="14"/>
      <c r="V192" s="14"/>
      <c r="W192" s="15" t="str">
        <f t="shared" si="2"/>
        <v/>
      </c>
      <c r="X192" s="16"/>
    </row>
    <row r="193" spans="1:24" ht="70" x14ac:dyDescent="0.2">
      <c r="A193" s="11" t="s">
        <v>1936</v>
      </c>
      <c r="B193" s="11" t="s">
        <v>2859</v>
      </c>
      <c r="C193" s="13" t="s">
        <v>3009</v>
      </c>
      <c r="D193" s="9" t="s">
        <v>3010</v>
      </c>
      <c r="E193" s="11" t="s">
        <v>3011</v>
      </c>
      <c r="F193" s="11" t="s">
        <v>3012</v>
      </c>
      <c r="G193" s="11" t="s">
        <v>3013</v>
      </c>
      <c r="H193" s="11" t="s">
        <v>3014</v>
      </c>
      <c r="I193" s="11" t="s">
        <v>3015</v>
      </c>
      <c r="J193" s="11" t="s">
        <v>3016</v>
      </c>
      <c r="K193" s="11" t="s">
        <v>3017</v>
      </c>
      <c r="L193" s="11" t="s">
        <v>3018</v>
      </c>
      <c r="M193" s="11" t="s">
        <v>3019</v>
      </c>
      <c r="N193" s="11" t="s">
        <v>3020</v>
      </c>
      <c r="O193" s="11" t="s">
        <v>3021</v>
      </c>
      <c r="P193" s="11" t="s">
        <v>3022</v>
      </c>
      <c r="Q193" s="11" t="s">
        <v>1984</v>
      </c>
      <c r="R193" s="11" t="s">
        <v>87</v>
      </c>
      <c r="S193" s="11" t="s">
        <v>87</v>
      </c>
      <c r="T193" s="11" t="s">
        <v>3023</v>
      </c>
      <c r="U193" s="14"/>
      <c r="V193" s="14"/>
      <c r="W193" s="15" t="str">
        <f t="shared" si="2"/>
        <v/>
      </c>
      <c r="X193" s="16"/>
    </row>
    <row r="194" spans="1:24" ht="70" x14ac:dyDescent="0.2">
      <c r="A194" s="11" t="s">
        <v>1936</v>
      </c>
      <c r="B194" s="11" t="s">
        <v>2859</v>
      </c>
      <c r="C194" s="13" t="s">
        <v>3024</v>
      </c>
      <c r="D194" s="9" t="s">
        <v>3025</v>
      </c>
      <c r="E194" s="11" t="s">
        <v>3026</v>
      </c>
      <c r="F194" s="11" t="s">
        <v>3027</v>
      </c>
      <c r="G194" s="11" t="s">
        <v>3028</v>
      </c>
      <c r="H194" s="11" t="s">
        <v>3029</v>
      </c>
      <c r="I194" s="11" t="s">
        <v>3030</v>
      </c>
      <c r="J194" s="11" t="s">
        <v>3031</v>
      </c>
      <c r="K194" s="11" t="s">
        <v>3032</v>
      </c>
      <c r="L194" s="11" t="s">
        <v>3033</v>
      </c>
      <c r="M194" s="11" t="s">
        <v>3034</v>
      </c>
      <c r="N194" s="11" t="s">
        <v>2962</v>
      </c>
      <c r="O194" s="11" t="s">
        <v>3035</v>
      </c>
      <c r="P194" s="11" t="s">
        <v>3036</v>
      </c>
      <c r="Q194" s="11" t="s">
        <v>1984</v>
      </c>
      <c r="R194" s="11" t="s">
        <v>87</v>
      </c>
      <c r="S194" s="11" t="s">
        <v>87</v>
      </c>
      <c r="T194" s="11" t="s">
        <v>3037</v>
      </c>
      <c r="U194" s="14"/>
      <c r="V194" s="14"/>
      <c r="W194" s="15" t="str">
        <f t="shared" ref="W194:W257" si="3">IF(AND(ISNUMBER(U194),ISNUMBER(V194)),V194-U194,"")</f>
        <v/>
      </c>
      <c r="X194" s="16"/>
    </row>
    <row r="195" spans="1:24" ht="70" x14ac:dyDescent="0.2">
      <c r="A195" s="11" t="s">
        <v>1936</v>
      </c>
      <c r="B195" s="11" t="s">
        <v>2859</v>
      </c>
      <c r="C195" s="13" t="s">
        <v>3038</v>
      </c>
      <c r="D195" s="9" t="s">
        <v>3039</v>
      </c>
      <c r="E195" s="11" t="s">
        <v>3040</v>
      </c>
      <c r="F195" s="11" t="s">
        <v>3041</v>
      </c>
      <c r="G195" s="11" t="s">
        <v>3042</v>
      </c>
      <c r="H195" s="11" t="s">
        <v>3043</v>
      </c>
      <c r="I195" s="11" t="s">
        <v>3044</v>
      </c>
      <c r="J195" s="11" t="s">
        <v>3045</v>
      </c>
      <c r="K195" s="11" t="s">
        <v>3046</v>
      </c>
      <c r="L195" s="11" t="s">
        <v>3047</v>
      </c>
      <c r="M195" s="11" t="s">
        <v>3048</v>
      </c>
      <c r="N195" s="11" t="s">
        <v>3049</v>
      </c>
      <c r="O195" s="11" t="s">
        <v>3050</v>
      </c>
      <c r="P195" s="11" t="s">
        <v>2099</v>
      </c>
      <c r="Q195" s="11" t="s">
        <v>3051</v>
      </c>
      <c r="R195" s="11" t="s">
        <v>87</v>
      </c>
      <c r="S195" s="11" t="s">
        <v>87</v>
      </c>
      <c r="T195" s="11" t="s">
        <v>3052</v>
      </c>
      <c r="U195" s="14"/>
      <c r="V195" s="14"/>
      <c r="W195" s="15" t="str">
        <f t="shared" si="3"/>
        <v/>
      </c>
      <c r="X195" s="16"/>
    </row>
    <row r="196" spans="1:24" ht="70" x14ac:dyDescent="0.2">
      <c r="A196" s="11" t="s">
        <v>1936</v>
      </c>
      <c r="B196" s="11" t="s">
        <v>2859</v>
      </c>
      <c r="C196" s="13" t="s">
        <v>3053</v>
      </c>
      <c r="D196" s="9" t="s">
        <v>3054</v>
      </c>
      <c r="E196" s="11" t="s">
        <v>3055</v>
      </c>
      <c r="F196" s="11" t="s">
        <v>3056</v>
      </c>
      <c r="G196" s="11" t="s">
        <v>3057</v>
      </c>
      <c r="H196" s="11" t="s">
        <v>3058</v>
      </c>
      <c r="I196" s="11" t="s">
        <v>3059</v>
      </c>
      <c r="J196" s="11" t="s">
        <v>3060</v>
      </c>
      <c r="K196" s="11" t="s">
        <v>3061</v>
      </c>
      <c r="L196" s="11" t="s">
        <v>3062</v>
      </c>
      <c r="M196" s="11" t="s">
        <v>3063</v>
      </c>
      <c r="N196" s="11" t="s">
        <v>2932</v>
      </c>
      <c r="O196" s="11" t="s">
        <v>3064</v>
      </c>
      <c r="P196" s="11" t="s">
        <v>3065</v>
      </c>
      <c r="Q196" s="11" t="s">
        <v>3066</v>
      </c>
      <c r="R196" s="11" t="s">
        <v>87</v>
      </c>
      <c r="S196" s="11" t="s">
        <v>87</v>
      </c>
      <c r="T196" s="11" t="s">
        <v>3067</v>
      </c>
      <c r="U196" s="14"/>
      <c r="V196" s="14"/>
      <c r="W196" s="15" t="str">
        <f t="shared" si="3"/>
        <v/>
      </c>
      <c r="X196" s="16"/>
    </row>
    <row r="197" spans="1:24" ht="84" x14ac:dyDescent="0.2">
      <c r="A197" s="11" t="s">
        <v>1936</v>
      </c>
      <c r="B197" s="11" t="s">
        <v>2859</v>
      </c>
      <c r="C197" s="13" t="s">
        <v>3068</v>
      </c>
      <c r="D197" s="9" t="s">
        <v>3069</v>
      </c>
      <c r="E197" s="11" t="s">
        <v>3070</v>
      </c>
      <c r="F197" s="11" t="s">
        <v>3071</v>
      </c>
      <c r="G197" s="11" t="s">
        <v>3072</v>
      </c>
      <c r="H197" s="11" t="s">
        <v>3073</v>
      </c>
      <c r="I197" s="11" t="s">
        <v>3074</v>
      </c>
      <c r="J197" s="11" t="s">
        <v>3075</v>
      </c>
      <c r="K197" s="11" t="s">
        <v>3076</v>
      </c>
      <c r="L197" s="11" t="s">
        <v>3077</v>
      </c>
      <c r="M197" s="11" t="s">
        <v>3078</v>
      </c>
      <c r="N197" s="11" t="s">
        <v>3079</v>
      </c>
      <c r="O197" s="11" t="s">
        <v>3080</v>
      </c>
      <c r="P197" s="11" t="s">
        <v>3081</v>
      </c>
      <c r="Q197" s="11" t="s">
        <v>906</v>
      </c>
      <c r="R197" s="11" t="s">
        <v>87</v>
      </c>
      <c r="S197" s="11" t="s">
        <v>87</v>
      </c>
      <c r="T197" s="11" t="s">
        <v>3082</v>
      </c>
      <c r="U197" s="14"/>
      <c r="V197" s="14"/>
      <c r="W197" s="15" t="str">
        <f t="shared" si="3"/>
        <v/>
      </c>
      <c r="X197" s="16"/>
    </row>
    <row r="198" spans="1:24" ht="70" x14ac:dyDescent="0.2">
      <c r="A198" s="11" t="s">
        <v>1936</v>
      </c>
      <c r="B198" s="11" t="s">
        <v>2859</v>
      </c>
      <c r="C198" s="13" t="s">
        <v>3083</v>
      </c>
      <c r="D198" s="9" t="s">
        <v>3084</v>
      </c>
      <c r="E198" s="11" t="s">
        <v>3085</v>
      </c>
      <c r="F198" s="11" t="s">
        <v>3086</v>
      </c>
      <c r="G198" s="11" t="s">
        <v>3087</v>
      </c>
      <c r="H198" s="11" t="s">
        <v>3088</v>
      </c>
      <c r="I198" s="11" t="s">
        <v>3089</v>
      </c>
      <c r="J198" s="11" t="s">
        <v>3090</v>
      </c>
      <c r="K198" s="11" t="s">
        <v>3091</v>
      </c>
      <c r="L198" s="11" t="s">
        <v>3092</v>
      </c>
      <c r="M198" s="11" t="s">
        <v>3093</v>
      </c>
      <c r="N198" s="11" t="s">
        <v>3094</v>
      </c>
      <c r="O198" s="11" t="s">
        <v>3095</v>
      </c>
      <c r="P198" s="11" t="s">
        <v>3096</v>
      </c>
      <c r="Q198" s="11" t="s">
        <v>1984</v>
      </c>
      <c r="R198" s="11" t="s">
        <v>87</v>
      </c>
      <c r="S198" s="11" t="s">
        <v>87</v>
      </c>
      <c r="T198" s="11" t="s">
        <v>3097</v>
      </c>
      <c r="U198" s="14"/>
      <c r="V198" s="14"/>
      <c r="W198" s="15" t="str">
        <f t="shared" si="3"/>
        <v/>
      </c>
      <c r="X198" s="16"/>
    </row>
    <row r="199" spans="1:24" ht="70" x14ac:dyDescent="0.2">
      <c r="A199" s="11" t="s">
        <v>1936</v>
      </c>
      <c r="B199" s="11" t="s">
        <v>2859</v>
      </c>
      <c r="C199" s="13" t="s">
        <v>3098</v>
      </c>
      <c r="D199" s="9" t="s">
        <v>3099</v>
      </c>
      <c r="E199" s="11" t="s">
        <v>3100</v>
      </c>
      <c r="F199" s="11" t="s">
        <v>3101</v>
      </c>
      <c r="G199" s="11" t="s">
        <v>3102</v>
      </c>
      <c r="H199" s="11" t="s">
        <v>3103</v>
      </c>
      <c r="I199" s="11" t="s">
        <v>3104</v>
      </c>
      <c r="J199" s="11" t="s">
        <v>3105</v>
      </c>
      <c r="K199" s="11" t="s">
        <v>3106</v>
      </c>
      <c r="L199" s="11" t="s">
        <v>3107</v>
      </c>
      <c r="M199" s="11" t="s">
        <v>3108</v>
      </c>
      <c r="N199" s="11" t="s">
        <v>2901</v>
      </c>
      <c r="O199" s="11" t="s">
        <v>3109</v>
      </c>
      <c r="P199" s="11" t="s">
        <v>3065</v>
      </c>
      <c r="Q199" s="11" t="s">
        <v>1984</v>
      </c>
      <c r="R199" s="11" t="s">
        <v>87</v>
      </c>
      <c r="S199" s="11" t="s">
        <v>87</v>
      </c>
      <c r="T199" s="11" t="s">
        <v>3110</v>
      </c>
      <c r="U199" s="14"/>
      <c r="V199" s="14"/>
      <c r="W199" s="15" t="str">
        <f t="shared" si="3"/>
        <v/>
      </c>
      <c r="X199" s="16"/>
    </row>
    <row r="200" spans="1:24" ht="70" x14ac:dyDescent="0.2">
      <c r="A200" s="11" t="s">
        <v>1936</v>
      </c>
      <c r="B200" s="11" t="s">
        <v>2859</v>
      </c>
      <c r="C200" s="13" t="s">
        <v>3111</v>
      </c>
      <c r="D200" s="9" t="s">
        <v>3112</v>
      </c>
      <c r="E200" s="11" t="s">
        <v>3113</v>
      </c>
      <c r="F200" s="11" t="s">
        <v>3114</v>
      </c>
      <c r="G200" s="11" t="s">
        <v>3115</v>
      </c>
      <c r="H200" s="11" t="s">
        <v>3116</v>
      </c>
      <c r="I200" s="11" t="s">
        <v>3117</v>
      </c>
      <c r="J200" s="11" t="s">
        <v>3118</v>
      </c>
      <c r="K200" s="11" t="s">
        <v>3119</v>
      </c>
      <c r="L200" s="11" t="s">
        <v>3120</v>
      </c>
      <c r="M200" s="11" t="s">
        <v>3121</v>
      </c>
      <c r="N200" s="11" t="s">
        <v>3122</v>
      </c>
      <c r="O200" s="11" t="s">
        <v>3123</v>
      </c>
      <c r="P200" s="11" t="s">
        <v>3124</v>
      </c>
      <c r="Q200" s="11" t="s">
        <v>3125</v>
      </c>
      <c r="R200" s="11" t="s">
        <v>87</v>
      </c>
      <c r="S200" s="11" t="s">
        <v>87</v>
      </c>
      <c r="T200" s="11" t="s">
        <v>3126</v>
      </c>
      <c r="U200" s="14"/>
      <c r="V200" s="14"/>
      <c r="W200" s="15" t="str">
        <f t="shared" si="3"/>
        <v/>
      </c>
      <c r="X200" s="16"/>
    </row>
    <row r="201" spans="1:24" ht="70" x14ac:dyDescent="0.2">
      <c r="A201" s="11" t="s">
        <v>1936</v>
      </c>
      <c r="B201" s="11" t="s">
        <v>2859</v>
      </c>
      <c r="C201" s="13" t="s">
        <v>3127</v>
      </c>
      <c r="D201" s="9" t="s">
        <v>3128</v>
      </c>
      <c r="E201" s="11" t="s">
        <v>3129</v>
      </c>
      <c r="F201" s="11" t="s">
        <v>3130</v>
      </c>
      <c r="G201" s="11" t="s">
        <v>3131</v>
      </c>
      <c r="H201" s="11" t="s">
        <v>3132</v>
      </c>
      <c r="I201" s="11" t="s">
        <v>3133</v>
      </c>
      <c r="J201" s="11" t="s">
        <v>3134</v>
      </c>
      <c r="K201" s="11" t="s">
        <v>3135</v>
      </c>
      <c r="L201" s="11" t="s">
        <v>3136</v>
      </c>
      <c r="M201" s="11" t="s">
        <v>3137</v>
      </c>
      <c r="N201" s="11" t="s">
        <v>3138</v>
      </c>
      <c r="O201" s="11" t="s">
        <v>3139</v>
      </c>
      <c r="P201" s="11" t="s">
        <v>3022</v>
      </c>
      <c r="Q201" s="11" t="s">
        <v>87</v>
      </c>
      <c r="R201" s="11" t="s">
        <v>87</v>
      </c>
      <c r="S201" s="11" t="s">
        <v>87</v>
      </c>
      <c r="T201" s="11" t="s">
        <v>3140</v>
      </c>
      <c r="U201" s="14"/>
      <c r="V201" s="14"/>
      <c r="W201" s="15" t="str">
        <f t="shared" si="3"/>
        <v/>
      </c>
      <c r="X201" s="16"/>
    </row>
    <row r="202" spans="1:24" ht="70" x14ac:dyDescent="0.2">
      <c r="A202" s="11" t="s">
        <v>1936</v>
      </c>
      <c r="B202" s="11" t="s">
        <v>2859</v>
      </c>
      <c r="C202" s="13" t="s">
        <v>3141</v>
      </c>
      <c r="D202" s="9" t="s">
        <v>3142</v>
      </c>
      <c r="E202" s="11" t="s">
        <v>3143</v>
      </c>
      <c r="F202" s="11" t="s">
        <v>3144</v>
      </c>
      <c r="G202" s="11" t="s">
        <v>3145</v>
      </c>
      <c r="H202" s="11" t="s">
        <v>3146</v>
      </c>
      <c r="I202" s="11" t="s">
        <v>3147</v>
      </c>
      <c r="J202" s="11" t="s">
        <v>3148</v>
      </c>
      <c r="K202" s="11" t="s">
        <v>3149</v>
      </c>
      <c r="L202" s="11" t="s">
        <v>3150</v>
      </c>
      <c r="M202" s="11" t="s">
        <v>3151</v>
      </c>
      <c r="N202" s="11" t="s">
        <v>3152</v>
      </c>
      <c r="O202" s="11" t="s">
        <v>3153</v>
      </c>
      <c r="P202" s="11" t="s">
        <v>3154</v>
      </c>
      <c r="Q202" s="11" t="s">
        <v>2935</v>
      </c>
      <c r="R202" s="11" t="s">
        <v>87</v>
      </c>
      <c r="S202" s="11" t="s">
        <v>87</v>
      </c>
      <c r="T202" s="11" t="s">
        <v>3155</v>
      </c>
      <c r="U202" s="14"/>
      <c r="V202" s="14"/>
      <c r="W202" s="15" t="str">
        <f t="shared" si="3"/>
        <v/>
      </c>
      <c r="X202" s="16"/>
    </row>
    <row r="203" spans="1:24" ht="84" x14ac:dyDescent="0.2">
      <c r="A203" s="11" t="s">
        <v>1936</v>
      </c>
      <c r="B203" s="11" t="s">
        <v>2859</v>
      </c>
      <c r="C203" s="13" t="s">
        <v>3156</v>
      </c>
      <c r="D203" s="9" t="s">
        <v>3157</v>
      </c>
      <c r="E203" s="11" t="s">
        <v>3158</v>
      </c>
      <c r="F203" s="11" t="s">
        <v>3159</v>
      </c>
      <c r="G203" s="11" t="s">
        <v>3160</v>
      </c>
      <c r="H203" s="11" t="s">
        <v>3161</v>
      </c>
      <c r="I203" s="11" t="s">
        <v>3162</v>
      </c>
      <c r="J203" s="11" t="s">
        <v>3163</v>
      </c>
      <c r="K203" s="11" t="s">
        <v>3164</v>
      </c>
      <c r="L203" s="11" t="s">
        <v>3165</v>
      </c>
      <c r="M203" s="11" t="s">
        <v>3166</v>
      </c>
      <c r="N203" s="11" t="s">
        <v>3167</v>
      </c>
      <c r="O203" s="11" t="s">
        <v>3168</v>
      </c>
      <c r="P203" s="11" t="s">
        <v>3169</v>
      </c>
      <c r="Q203" s="11" t="s">
        <v>1984</v>
      </c>
      <c r="R203" s="11" t="s">
        <v>87</v>
      </c>
      <c r="S203" s="11" t="s">
        <v>87</v>
      </c>
      <c r="T203" s="11" t="s">
        <v>3170</v>
      </c>
      <c r="U203" s="14"/>
      <c r="V203" s="14"/>
      <c r="W203" s="15" t="str">
        <f t="shared" si="3"/>
        <v/>
      </c>
      <c r="X203" s="16"/>
    </row>
    <row r="204" spans="1:24" ht="70" x14ac:dyDescent="0.2">
      <c r="A204" s="11" t="s">
        <v>1936</v>
      </c>
      <c r="B204" s="11" t="s">
        <v>3171</v>
      </c>
      <c r="C204" s="13" t="s">
        <v>3172</v>
      </c>
      <c r="D204" s="9" t="s">
        <v>3173</v>
      </c>
      <c r="E204" s="11" t="s">
        <v>3174</v>
      </c>
      <c r="F204" s="11" t="s">
        <v>3175</v>
      </c>
      <c r="G204" s="11" t="s">
        <v>3176</v>
      </c>
      <c r="H204" s="11" t="s">
        <v>3177</v>
      </c>
      <c r="I204" s="11" t="s">
        <v>3178</v>
      </c>
      <c r="J204" s="11" t="s">
        <v>3179</v>
      </c>
      <c r="K204" s="11" t="s">
        <v>3180</v>
      </c>
      <c r="L204" s="11" t="s">
        <v>3181</v>
      </c>
      <c r="M204" s="11" t="s">
        <v>3182</v>
      </c>
      <c r="N204" s="11" t="s">
        <v>2871</v>
      </c>
      <c r="O204" s="11" t="s">
        <v>3183</v>
      </c>
      <c r="P204" s="11" t="s">
        <v>3184</v>
      </c>
      <c r="Q204" s="11" t="s">
        <v>3185</v>
      </c>
      <c r="R204" s="11" t="s">
        <v>87</v>
      </c>
      <c r="S204" s="11" t="s">
        <v>87</v>
      </c>
      <c r="T204" s="11" t="s">
        <v>3186</v>
      </c>
      <c r="U204" s="14"/>
      <c r="V204" s="14"/>
      <c r="W204" s="15" t="str">
        <f t="shared" si="3"/>
        <v/>
      </c>
      <c r="X204" s="16"/>
    </row>
    <row r="205" spans="1:24" ht="70" x14ac:dyDescent="0.2">
      <c r="A205" s="11" t="s">
        <v>1936</v>
      </c>
      <c r="B205" s="11" t="s">
        <v>3171</v>
      </c>
      <c r="C205" s="13" t="s">
        <v>3187</v>
      </c>
      <c r="D205" s="9" t="s">
        <v>3188</v>
      </c>
      <c r="E205" s="11" t="s">
        <v>3189</v>
      </c>
      <c r="F205" s="11" t="s">
        <v>3190</v>
      </c>
      <c r="G205" s="11" t="s">
        <v>3191</v>
      </c>
      <c r="H205" s="11" t="s">
        <v>3192</v>
      </c>
      <c r="I205" s="11" t="s">
        <v>3193</v>
      </c>
      <c r="J205" s="11" t="s">
        <v>3194</v>
      </c>
      <c r="K205" s="11" t="s">
        <v>3195</v>
      </c>
      <c r="L205" s="11" t="s">
        <v>3196</v>
      </c>
      <c r="M205" s="11" t="s">
        <v>3197</v>
      </c>
      <c r="N205" s="11" t="s">
        <v>2962</v>
      </c>
      <c r="O205" s="11" t="s">
        <v>3198</v>
      </c>
      <c r="P205" s="11" t="s">
        <v>3006</v>
      </c>
      <c r="Q205" s="11" t="s">
        <v>3199</v>
      </c>
      <c r="R205" s="11" t="s">
        <v>87</v>
      </c>
      <c r="S205" s="11" t="s">
        <v>87</v>
      </c>
      <c r="T205" s="11" t="s">
        <v>3200</v>
      </c>
      <c r="U205" s="14"/>
      <c r="V205" s="14"/>
      <c r="W205" s="15" t="str">
        <f t="shared" si="3"/>
        <v/>
      </c>
      <c r="X205" s="16"/>
    </row>
    <row r="206" spans="1:24" ht="70" x14ac:dyDescent="0.2">
      <c r="A206" s="11" t="s">
        <v>1936</v>
      </c>
      <c r="B206" s="11" t="s">
        <v>3171</v>
      </c>
      <c r="C206" s="13" t="s">
        <v>3201</v>
      </c>
      <c r="D206" s="9" t="s">
        <v>3202</v>
      </c>
      <c r="E206" s="11" t="s">
        <v>3203</v>
      </c>
      <c r="F206" s="11" t="s">
        <v>3204</v>
      </c>
      <c r="G206" s="11" t="s">
        <v>3205</v>
      </c>
      <c r="H206" s="11" t="s">
        <v>3206</v>
      </c>
      <c r="I206" s="11" t="s">
        <v>3207</v>
      </c>
      <c r="J206" s="11" t="s">
        <v>3208</v>
      </c>
      <c r="K206" s="11" t="s">
        <v>3209</v>
      </c>
      <c r="L206" s="11" t="s">
        <v>3210</v>
      </c>
      <c r="M206" s="11" t="s">
        <v>3211</v>
      </c>
      <c r="N206" s="11" t="s">
        <v>3004</v>
      </c>
      <c r="O206" s="11" t="s">
        <v>3212</v>
      </c>
      <c r="P206" s="11" t="s">
        <v>3006</v>
      </c>
      <c r="Q206" s="11" t="s">
        <v>3213</v>
      </c>
      <c r="R206" s="11" t="s">
        <v>87</v>
      </c>
      <c r="S206" s="11" t="s">
        <v>87</v>
      </c>
      <c r="T206" s="11" t="s">
        <v>3214</v>
      </c>
      <c r="U206" s="14"/>
      <c r="V206" s="14"/>
      <c r="W206" s="15" t="str">
        <f t="shared" si="3"/>
        <v/>
      </c>
      <c r="X206" s="16"/>
    </row>
    <row r="207" spans="1:24" ht="70" x14ac:dyDescent="0.2">
      <c r="A207" s="11" t="s">
        <v>1936</v>
      </c>
      <c r="B207" s="11" t="s">
        <v>3171</v>
      </c>
      <c r="C207" s="13" t="s">
        <v>3215</v>
      </c>
      <c r="D207" s="9" t="s">
        <v>3216</v>
      </c>
      <c r="E207" s="11" t="s">
        <v>3217</v>
      </c>
      <c r="F207" s="11" t="s">
        <v>3218</v>
      </c>
      <c r="G207" s="11" t="s">
        <v>3219</v>
      </c>
      <c r="H207" s="11" t="s">
        <v>3220</v>
      </c>
      <c r="I207" s="11" t="s">
        <v>3221</v>
      </c>
      <c r="J207" s="11" t="s">
        <v>3222</v>
      </c>
      <c r="K207" s="11" t="s">
        <v>3223</v>
      </c>
      <c r="L207" s="11" t="s">
        <v>3224</v>
      </c>
      <c r="M207" s="11" t="s">
        <v>3225</v>
      </c>
      <c r="N207" s="11" t="s">
        <v>1965</v>
      </c>
      <c r="O207" s="11" t="s">
        <v>3226</v>
      </c>
      <c r="P207" s="11" t="s">
        <v>3227</v>
      </c>
      <c r="Q207" s="11" t="s">
        <v>1294</v>
      </c>
      <c r="R207" s="11" t="s">
        <v>87</v>
      </c>
      <c r="S207" s="11" t="s">
        <v>87</v>
      </c>
      <c r="T207" s="11" t="s">
        <v>3228</v>
      </c>
      <c r="U207" s="14"/>
      <c r="V207" s="14"/>
      <c r="W207" s="15" t="str">
        <f t="shared" si="3"/>
        <v/>
      </c>
      <c r="X207" s="16"/>
    </row>
    <row r="208" spans="1:24" ht="70" x14ac:dyDescent="0.2">
      <c r="A208" s="11" t="s">
        <v>1936</v>
      </c>
      <c r="B208" s="11" t="s">
        <v>3171</v>
      </c>
      <c r="C208" s="13" t="s">
        <v>3229</v>
      </c>
      <c r="D208" s="9" t="s">
        <v>3230</v>
      </c>
      <c r="E208" s="11" t="s">
        <v>3231</v>
      </c>
      <c r="F208" s="11" t="s">
        <v>3232</v>
      </c>
      <c r="G208" s="11" t="s">
        <v>3233</v>
      </c>
      <c r="H208" s="11" t="s">
        <v>3234</v>
      </c>
      <c r="I208" s="11" t="s">
        <v>3235</v>
      </c>
      <c r="J208" s="11" t="s">
        <v>3236</v>
      </c>
      <c r="K208" s="11" t="s">
        <v>3237</v>
      </c>
      <c r="L208" s="11" t="s">
        <v>3238</v>
      </c>
      <c r="M208" s="11" t="s">
        <v>3239</v>
      </c>
      <c r="N208" s="11" t="s">
        <v>3240</v>
      </c>
      <c r="O208" s="11" t="s">
        <v>3241</v>
      </c>
      <c r="P208" s="11" t="s">
        <v>3242</v>
      </c>
      <c r="Q208" s="11" t="s">
        <v>1263</v>
      </c>
      <c r="R208" s="11" t="s">
        <v>87</v>
      </c>
      <c r="S208" s="11" t="s">
        <v>87</v>
      </c>
      <c r="T208" s="11" t="s">
        <v>3243</v>
      </c>
      <c r="U208" s="14"/>
      <c r="V208" s="14"/>
      <c r="W208" s="15" t="str">
        <f t="shared" si="3"/>
        <v/>
      </c>
      <c r="X208" s="16"/>
    </row>
    <row r="209" spans="1:24" ht="70" x14ac:dyDescent="0.2">
      <c r="A209" s="11" t="s">
        <v>1936</v>
      </c>
      <c r="B209" s="11" t="s">
        <v>3171</v>
      </c>
      <c r="C209" s="13" t="s">
        <v>3244</v>
      </c>
      <c r="D209" s="9" t="s">
        <v>3245</v>
      </c>
      <c r="E209" s="11" t="s">
        <v>3246</v>
      </c>
      <c r="F209" s="11" t="s">
        <v>3247</v>
      </c>
      <c r="G209" s="11" t="s">
        <v>3248</v>
      </c>
      <c r="H209" s="11" t="s">
        <v>3249</v>
      </c>
      <c r="I209" s="11" t="s">
        <v>3250</v>
      </c>
      <c r="J209" s="11" t="s">
        <v>3251</v>
      </c>
      <c r="K209" s="11" t="s">
        <v>3252</v>
      </c>
      <c r="L209" s="11" t="s">
        <v>3253</v>
      </c>
      <c r="M209" s="11" t="s">
        <v>3254</v>
      </c>
      <c r="N209" s="11" t="s">
        <v>3255</v>
      </c>
      <c r="O209" s="11" t="s">
        <v>3256</v>
      </c>
      <c r="P209" s="11" t="s">
        <v>1278</v>
      </c>
      <c r="Q209" s="11" t="s">
        <v>1263</v>
      </c>
      <c r="R209" s="11" t="s">
        <v>87</v>
      </c>
      <c r="S209" s="11" t="s">
        <v>87</v>
      </c>
      <c r="T209" s="11" t="s">
        <v>3257</v>
      </c>
      <c r="U209" s="14"/>
      <c r="V209" s="14"/>
      <c r="W209" s="15" t="str">
        <f t="shared" si="3"/>
        <v/>
      </c>
      <c r="X209" s="16"/>
    </row>
    <row r="210" spans="1:24" ht="70" x14ac:dyDescent="0.2">
      <c r="A210" s="11" t="s">
        <v>1936</v>
      </c>
      <c r="B210" s="11" t="s">
        <v>3171</v>
      </c>
      <c r="C210" s="13" t="s">
        <v>3258</v>
      </c>
      <c r="D210" s="9" t="s">
        <v>3259</v>
      </c>
      <c r="E210" s="11" t="s">
        <v>3260</v>
      </c>
      <c r="F210" s="11" t="s">
        <v>3261</v>
      </c>
      <c r="G210" s="11" t="s">
        <v>3262</v>
      </c>
      <c r="H210" s="11" t="s">
        <v>3263</v>
      </c>
      <c r="I210" s="11" t="s">
        <v>3264</v>
      </c>
      <c r="J210" s="11" t="s">
        <v>3265</v>
      </c>
      <c r="K210" s="11" t="s">
        <v>3266</v>
      </c>
      <c r="L210" s="11" t="s">
        <v>3267</v>
      </c>
      <c r="M210" s="11" t="s">
        <v>3268</v>
      </c>
      <c r="N210" s="11" t="s">
        <v>1965</v>
      </c>
      <c r="O210" s="11" t="s">
        <v>3269</v>
      </c>
      <c r="P210" s="11" t="s">
        <v>2579</v>
      </c>
      <c r="Q210" s="11" t="s">
        <v>1294</v>
      </c>
      <c r="R210" s="11" t="s">
        <v>87</v>
      </c>
      <c r="S210" s="11" t="s">
        <v>87</v>
      </c>
      <c r="T210" s="11" t="s">
        <v>3270</v>
      </c>
      <c r="U210" s="14"/>
      <c r="V210" s="14"/>
      <c r="W210" s="15" t="str">
        <f t="shared" si="3"/>
        <v/>
      </c>
      <c r="X210" s="16"/>
    </row>
    <row r="211" spans="1:24" ht="70" x14ac:dyDescent="0.2">
      <c r="A211" s="11" t="s">
        <v>1936</v>
      </c>
      <c r="B211" s="11" t="s">
        <v>3171</v>
      </c>
      <c r="C211" s="13" t="s">
        <v>3271</v>
      </c>
      <c r="D211" s="9" t="s">
        <v>3272</v>
      </c>
      <c r="E211" s="11" t="s">
        <v>3273</v>
      </c>
      <c r="F211" s="11" t="s">
        <v>3274</v>
      </c>
      <c r="G211" s="11" t="s">
        <v>3275</v>
      </c>
      <c r="H211" s="11" t="s">
        <v>3276</v>
      </c>
      <c r="I211" s="11" t="s">
        <v>3277</v>
      </c>
      <c r="J211" s="11" t="s">
        <v>3278</v>
      </c>
      <c r="K211" s="11" t="s">
        <v>3279</v>
      </c>
      <c r="L211" s="11" t="s">
        <v>3280</v>
      </c>
      <c r="M211" s="11" t="s">
        <v>3281</v>
      </c>
      <c r="N211" s="11" t="s">
        <v>2962</v>
      </c>
      <c r="O211" s="11" t="s">
        <v>3282</v>
      </c>
      <c r="P211" s="11" t="s">
        <v>3036</v>
      </c>
      <c r="Q211" s="11" t="s">
        <v>3185</v>
      </c>
      <c r="R211" s="11" t="s">
        <v>87</v>
      </c>
      <c r="S211" s="11" t="s">
        <v>87</v>
      </c>
      <c r="T211" s="11" t="s">
        <v>3283</v>
      </c>
      <c r="U211" s="14"/>
      <c r="V211" s="14"/>
      <c r="W211" s="15" t="str">
        <f t="shared" si="3"/>
        <v/>
      </c>
      <c r="X211" s="16"/>
    </row>
    <row r="212" spans="1:24" ht="84" x14ac:dyDescent="0.2">
      <c r="A212" s="11" t="s">
        <v>1936</v>
      </c>
      <c r="B212" s="11" t="s">
        <v>3171</v>
      </c>
      <c r="C212" s="13" t="s">
        <v>3284</v>
      </c>
      <c r="D212" s="9" t="s">
        <v>3285</v>
      </c>
      <c r="E212" s="11" t="s">
        <v>3286</v>
      </c>
      <c r="F212" s="11" t="s">
        <v>3287</v>
      </c>
      <c r="G212" s="11" t="s">
        <v>3288</v>
      </c>
      <c r="H212" s="11" t="s">
        <v>3289</v>
      </c>
      <c r="I212" s="11" t="s">
        <v>3290</v>
      </c>
      <c r="J212" s="11" t="s">
        <v>3291</v>
      </c>
      <c r="K212" s="11" t="s">
        <v>3292</v>
      </c>
      <c r="L212" s="11" t="s">
        <v>3293</v>
      </c>
      <c r="M212" s="11" t="s">
        <v>3294</v>
      </c>
      <c r="N212" s="11" t="s">
        <v>3295</v>
      </c>
      <c r="O212" s="11" t="s">
        <v>3296</v>
      </c>
      <c r="P212" s="11" t="s">
        <v>3297</v>
      </c>
      <c r="Q212" s="11" t="s">
        <v>999</v>
      </c>
      <c r="R212" s="11" t="s">
        <v>87</v>
      </c>
      <c r="S212" s="11" t="s">
        <v>87</v>
      </c>
      <c r="T212" s="11" t="s">
        <v>3298</v>
      </c>
      <c r="U212" s="14"/>
      <c r="V212" s="14"/>
      <c r="W212" s="15" t="str">
        <f t="shared" si="3"/>
        <v/>
      </c>
      <c r="X212" s="16"/>
    </row>
    <row r="213" spans="1:24" ht="70" x14ac:dyDescent="0.2">
      <c r="A213" s="11" t="s">
        <v>1936</v>
      </c>
      <c r="B213" s="11" t="s">
        <v>3171</v>
      </c>
      <c r="C213" s="13" t="s">
        <v>3299</v>
      </c>
      <c r="D213" s="9" t="s">
        <v>3300</v>
      </c>
      <c r="E213" s="11" t="s">
        <v>3301</v>
      </c>
      <c r="F213" s="11" t="s">
        <v>3302</v>
      </c>
      <c r="G213" s="11" t="s">
        <v>3303</v>
      </c>
      <c r="H213" s="11" t="s">
        <v>3304</v>
      </c>
      <c r="I213" s="11" t="s">
        <v>3305</v>
      </c>
      <c r="J213" s="11" t="s">
        <v>3306</v>
      </c>
      <c r="K213" s="11" t="s">
        <v>3307</v>
      </c>
      <c r="L213" s="11" t="s">
        <v>3308</v>
      </c>
      <c r="M213" s="11" t="s">
        <v>3309</v>
      </c>
      <c r="N213" s="11" t="s">
        <v>2962</v>
      </c>
      <c r="O213" s="11" t="s">
        <v>3282</v>
      </c>
      <c r="P213" s="11" t="s">
        <v>2991</v>
      </c>
      <c r="Q213" s="11" t="s">
        <v>3185</v>
      </c>
      <c r="R213" s="11" t="s">
        <v>87</v>
      </c>
      <c r="S213" s="11" t="s">
        <v>87</v>
      </c>
      <c r="T213" s="11" t="s">
        <v>3310</v>
      </c>
      <c r="U213" s="14"/>
      <c r="V213" s="14"/>
      <c r="W213" s="15" t="str">
        <f t="shared" si="3"/>
        <v/>
      </c>
      <c r="X213" s="16"/>
    </row>
    <row r="214" spans="1:24" ht="70" x14ac:dyDescent="0.2">
      <c r="A214" s="11" t="s">
        <v>1936</v>
      </c>
      <c r="B214" s="11" t="s">
        <v>3171</v>
      </c>
      <c r="C214" s="13" t="s">
        <v>3311</v>
      </c>
      <c r="D214" s="9" t="s">
        <v>3312</v>
      </c>
      <c r="E214" s="11" t="s">
        <v>3313</v>
      </c>
      <c r="F214" s="11" t="s">
        <v>3314</v>
      </c>
      <c r="G214" s="11" t="s">
        <v>3315</v>
      </c>
      <c r="H214" s="11" t="s">
        <v>3316</v>
      </c>
      <c r="I214" s="11" t="s">
        <v>3317</v>
      </c>
      <c r="J214" s="11" t="s">
        <v>3318</v>
      </c>
      <c r="K214" s="11" t="s">
        <v>3319</v>
      </c>
      <c r="L214" s="11" t="s">
        <v>3320</v>
      </c>
      <c r="M214" s="11" t="s">
        <v>3321</v>
      </c>
      <c r="N214" s="11" t="s">
        <v>3322</v>
      </c>
      <c r="O214" s="11" t="s">
        <v>3323</v>
      </c>
      <c r="P214" s="11" t="s">
        <v>2099</v>
      </c>
      <c r="Q214" s="11" t="s">
        <v>3324</v>
      </c>
      <c r="R214" s="11" t="s">
        <v>87</v>
      </c>
      <c r="S214" s="11" t="s">
        <v>87</v>
      </c>
      <c r="T214" s="11" t="s">
        <v>3325</v>
      </c>
      <c r="U214" s="14"/>
      <c r="V214" s="14"/>
      <c r="W214" s="15" t="str">
        <f t="shared" si="3"/>
        <v/>
      </c>
      <c r="X214" s="16"/>
    </row>
    <row r="215" spans="1:24" ht="70" x14ac:dyDescent="0.2">
      <c r="A215" s="11" t="s">
        <v>1936</v>
      </c>
      <c r="B215" s="11" t="s">
        <v>3171</v>
      </c>
      <c r="C215" s="13" t="s">
        <v>3326</v>
      </c>
      <c r="D215" s="9" t="s">
        <v>3327</v>
      </c>
      <c r="E215" s="11" t="s">
        <v>3328</v>
      </c>
      <c r="F215" s="11" t="s">
        <v>3329</v>
      </c>
      <c r="G215" s="11" t="s">
        <v>3330</v>
      </c>
      <c r="H215" s="11" t="s">
        <v>3331</v>
      </c>
      <c r="I215" s="11" t="s">
        <v>3332</v>
      </c>
      <c r="J215" s="11" t="s">
        <v>3333</v>
      </c>
      <c r="K215" s="11" t="s">
        <v>3334</v>
      </c>
      <c r="L215" s="11" t="s">
        <v>3335</v>
      </c>
      <c r="M215" s="11" t="s">
        <v>3336</v>
      </c>
      <c r="N215" s="11" t="s">
        <v>2011</v>
      </c>
      <c r="O215" s="11" t="s">
        <v>3337</v>
      </c>
      <c r="P215" s="11" t="s">
        <v>3338</v>
      </c>
      <c r="Q215" s="11" t="s">
        <v>1294</v>
      </c>
      <c r="R215" s="11" t="s">
        <v>87</v>
      </c>
      <c r="S215" s="11" t="s">
        <v>87</v>
      </c>
      <c r="T215" s="11" t="s">
        <v>3339</v>
      </c>
      <c r="U215" s="14"/>
      <c r="V215" s="14"/>
      <c r="W215" s="15" t="str">
        <f t="shared" si="3"/>
        <v/>
      </c>
      <c r="X215" s="16"/>
    </row>
    <row r="216" spans="1:24" ht="70" x14ac:dyDescent="0.2">
      <c r="A216" s="11" t="s">
        <v>1936</v>
      </c>
      <c r="B216" s="11" t="s">
        <v>3171</v>
      </c>
      <c r="C216" s="13" t="s">
        <v>3340</v>
      </c>
      <c r="D216" s="9" t="s">
        <v>3341</v>
      </c>
      <c r="E216" s="11" t="s">
        <v>3342</v>
      </c>
      <c r="F216" s="11" t="s">
        <v>3343</v>
      </c>
      <c r="G216" s="11" t="s">
        <v>3344</v>
      </c>
      <c r="H216" s="11" t="s">
        <v>3345</v>
      </c>
      <c r="I216" s="11" t="s">
        <v>3346</v>
      </c>
      <c r="J216" s="11" t="s">
        <v>3347</v>
      </c>
      <c r="K216" s="11" t="s">
        <v>3348</v>
      </c>
      <c r="L216" s="11" t="s">
        <v>3349</v>
      </c>
      <c r="M216" s="11" t="s">
        <v>3350</v>
      </c>
      <c r="N216" s="11" t="s">
        <v>3351</v>
      </c>
      <c r="O216" s="11" t="s">
        <v>3352</v>
      </c>
      <c r="P216" s="11" t="s">
        <v>3353</v>
      </c>
      <c r="Q216" s="11" t="s">
        <v>3354</v>
      </c>
      <c r="R216" s="11" t="s">
        <v>87</v>
      </c>
      <c r="S216" s="11" t="s">
        <v>87</v>
      </c>
      <c r="T216" s="11" t="s">
        <v>3355</v>
      </c>
      <c r="U216" s="14"/>
      <c r="V216" s="14"/>
      <c r="W216" s="15" t="str">
        <f t="shared" si="3"/>
        <v/>
      </c>
      <c r="X216" s="16"/>
    </row>
    <row r="217" spans="1:24" ht="70" x14ac:dyDescent="0.2">
      <c r="A217" s="11" t="s">
        <v>1936</v>
      </c>
      <c r="B217" s="11" t="s">
        <v>3171</v>
      </c>
      <c r="C217" s="13" t="s">
        <v>3356</v>
      </c>
      <c r="D217" s="9" t="s">
        <v>3357</v>
      </c>
      <c r="E217" s="11" t="s">
        <v>3358</v>
      </c>
      <c r="F217" s="11" t="s">
        <v>3359</v>
      </c>
      <c r="G217" s="11" t="s">
        <v>3360</v>
      </c>
      <c r="H217" s="11" t="s">
        <v>3361</v>
      </c>
      <c r="I217" s="11" t="s">
        <v>3362</v>
      </c>
      <c r="J217" s="11" t="s">
        <v>3363</v>
      </c>
      <c r="K217" s="11" t="s">
        <v>3364</v>
      </c>
      <c r="L217" s="11" t="s">
        <v>3365</v>
      </c>
      <c r="M217" s="11" t="s">
        <v>3366</v>
      </c>
      <c r="N217" s="11" t="s">
        <v>3004</v>
      </c>
      <c r="O217" s="11" t="s">
        <v>2385</v>
      </c>
      <c r="P217" s="11" t="s">
        <v>1278</v>
      </c>
      <c r="Q217" s="11" t="s">
        <v>1263</v>
      </c>
      <c r="R217" s="11" t="s">
        <v>87</v>
      </c>
      <c r="S217" s="11" t="s">
        <v>87</v>
      </c>
      <c r="T217" s="11" t="s">
        <v>3367</v>
      </c>
      <c r="U217" s="14"/>
      <c r="V217" s="14"/>
      <c r="W217" s="15" t="str">
        <f t="shared" si="3"/>
        <v/>
      </c>
      <c r="X217" s="16"/>
    </row>
    <row r="218" spans="1:24" ht="70" x14ac:dyDescent="0.2">
      <c r="A218" s="11" t="s">
        <v>1936</v>
      </c>
      <c r="B218" s="11" t="s">
        <v>3171</v>
      </c>
      <c r="C218" s="13" t="s">
        <v>3368</v>
      </c>
      <c r="D218" s="9" t="s">
        <v>3369</v>
      </c>
      <c r="E218" s="11" t="s">
        <v>3370</v>
      </c>
      <c r="F218" s="11" t="s">
        <v>3371</v>
      </c>
      <c r="G218" s="11" t="s">
        <v>3372</v>
      </c>
      <c r="H218" s="11" t="s">
        <v>3373</v>
      </c>
      <c r="I218" s="11" t="s">
        <v>3374</v>
      </c>
      <c r="J218" s="11" t="s">
        <v>3375</v>
      </c>
      <c r="K218" s="11" t="s">
        <v>3376</v>
      </c>
      <c r="L218" s="11" t="s">
        <v>3377</v>
      </c>
      <c r="M218" s="11" t="s">
        <v>3378</v>
      </c>
      <c r="N218" s="11" t="s">
        <v>3379</v>
      </c>
      <c r="O218" s="11" t="s">
        <v>3380</v>
      </c>
      <c r="P218" s="11" t="s">
        <v>3381</v>
      </c>
      <c r="Q218" s="11" t="s">
        <v>1294</v>
      </c>
      <c r="R218" s="11" t="s">
        <v>87</v>
      </c>
      <c r="S218" s="11" t="s">
        <v>87</v>
      </c>
      <c r="T218" s="11" t="s">
        <v>3382</v>
      </c>
      <c r="U218" s="14"/>
      <c r="V218" s="14"/>
      <c r="W218" s="15" t="str">
        <f t="shared" si="3"/>
        <v/>
      </c>
      <c r="X218" s="16"/>
    </row>
    <row r="219" spans="1:24" ht="70" x14ac:dyDescent="0.2">
      <c r="A219" s="11" t="s">
        <v>1936</v>
      </c>
      <c r="B219" s="11" t="s">
        <v>3171</v>
      </c>
      <c r="C219" s="13" t="s">
        <v>3383</v>
      </c>
      <c r="D219" s="9" t="s">
        <v>3384</v>
      </c>
      <c r="E219" s="11" t="s">
        <v>3385</v>
      </c>
      <c r="F219" s="11" t="s">
        <v>3386</v>
      </c>
      <c r="G219" s="11" t="s">
        <v>3387</v>
      </c>
      <c r="H219" s="11" t="s">
        <v>3388</v>
      </c>
      <c r="I219" s="11" t="s">
        <v>3389</v>
      </c>
      <c r="J219" s="11" t="s">
        <v>3390</v>
      </c>
      <c r="K219" s="11" t="s">
        <v>3391</v>
      </c>
      <c r="L219" s="11" t="s">
        <v>3392</v>
      </c>
      <c r="M219" s="11" t="s">
        <v>3393</v>
      </c>
      <c r="N219" s="11" t="s">
        <v>3394</v>
      </c>
      <c r="O219" s="11" t="s">
        <v>3395</v>
      </c>
      <c r="P219" s="11" t="s">
        <v>3396</v>
      </c>
      <c r="Q219" s="11" t="s">
        <v>3397</v>
      </c>
      <c r="R219" s="11" t="s">
        <v>87</v>
      </c>
      <c r="S219" s="11" t="s">
        <v>87</v>
      </c>
      <c r="T219" s="11" t="s">
        <v>3398</v>
      </c>
      <c r="U219" s="14"/>
      <c r="V219" s="14"/>
      <c r="W219" s="15" t="str">
        <f t="shared" si="3"/>
        <v/>
      </c>
      <c r="X219" s="16"/>
    </row>
    <row r="220" spans="1:24" ht="70" x14ac:dyDescent="0.2">
      <c r="A220" s="11" t="s">
        <v>1936</v>
      </c>
      <c r="B220" s="11" t="s">
        <v>3171</v>
      </c>
      <c r="C220" s="13" t="s">
        <v>3399</v>
      </c>
      <c r="D220" s="9" t="s">
        <v>3400</v>
      </c>
      <c r="E220" s="11" t="s">
        <v>3401</v>
      </c>
      <c r="F220" s="11" t="s">
        <v>3402</v>
      </c>
      <c r="G220" s="11" t="s">
        <v>3403</v>
      </c>
      <c r="H220" s="11" t="s">
        <v>3404</v>
      </c>
      <c r="I220" s="11" t="s">
        <v>3405</v>
      </c>
      <c r="J220" s="11" t="s">
        <v>3406</v>
      </c>
      <c r="K220" s="11" t="s">
        <v>3407</v>
      </c>
      <c r="L220" s="11" t="s">
        <v>3408</v>
      </c>
      <c r="M220" s="11" t="s">
        <v>3409</v>
      </c>
      <c r="N220" s="11" t="s">
        <v>1012</v>
      </c>
      <c r="O220" s="11" t="s">
        <v>2201</v>
      </c>
      <c r="P220" s="11" t="s">
        <v>2311</v>
      </c>
      <c r="Q220" s="11" t="s">
        <v>1294</v>
      </c>
      <c r="R220" s="11" t="s">
        <v>87</v>
      </c>
      <c r="S220" s="11" t="s">
        <v>87</v>
      </c>
      <c r="T220" s="11" t="s">
        <v>3410</v>
      </c>
      <c r="U220" s="14"/>
      <c r="V220" s="14"/>
      <c r="W220" s="15" t="str">
        <f t="shared" si="3"/>
        <v/>
      </c>
      <c r="X220" s="16"/>
    </row>
    <row r="221" spans="1:24" ht="70" x14ac:dyDescent="0.2">
      <c r="A221" s="11" t="s">
        <v>1936</v>
      </c>
      <c r="B221" s="11" t="s">
        <v>3171</v>
      </c>
      <c r="C221" s="13" t="s">
        <v>3411</v>
      </c>
      <c r="D221" s="9" t="s">
        <v>3412</v>
      </c>
      <c r="E221" s="11" t="s">
        <v>3413</v>
      </c>
      <c r="F221" s="11" t="s">
        <v>3414</v>
      </c>
      <c r="G221" s="11" t="s">
        <v>3415</v>
      </c>
      <c r="H221" s="11" t="s">
        <v>3416</v>
      </c>
      <c r="I221" s="11" t="s">
        <v>3417</v>
      </c>
      <c r="J221" s="11" t="s">
        <v>3418</v>
      </c>
      <c r="K221" s="11" t="s">
        <v>3419</v>
      </c>
      <c r="L221" s="11" t="s">
        <v>3420</v>
      </c>
      <c r="M221" s="11" t="s">
        <v>3421</v>
      </c>
      <c r="N221" s="11" t="s">
        <v>3422</v>
      </c>
      <c r="O221" s="11" t="s">
        <v>3423</v>
      </c>
      <c r="P221" s="11" t="s">
        <v>3424</v>
      </c>
      <c r="Q221" s="11" t="s">
        <v>3425</v>
      </c>
      <c r="R221" s="11" t="s">
        <v>87</v>
      </c>
      <c r="S221" s="11" t="s">
        <v>87</v>
      </c>
      <c r="T221" s="11" t="s">
        <v>3426</v>
      </c>
      <c r="U221" s="14"/>
      <c r="V221" s="14"/>
      <c r="W221" s="15" t="str">
        <f t="shared" si="3"/>
        <v/>
      </c>
      <c r="X221" s="16"/>
    </row>
    <row r="222" spans="1:24" ht="70" x14ac:dyDescent="0.2">
      <c r="A222" s="11" t="s">
        <v>1936</v>
      </c>
      <c r="B222" s="11" t="s">
        <v>3171</v>
      </c>
      <c r="C222" s="13" t="s">
        <v>3427</v>
      </c>
      <c r="D222" s="9" t="s">
        <v>3428</v>
      </c>
      <c r="E222" s="11" t="s">
        <v>3429</v>
      </c>
      <c r="F222" s="11" t="s">
        <v>3430</v>
      </c>
      <c r="G222" s="11" t="s">
        <v>3431</v>
      </c>
      <c r="H222" s="11" t="s">
        <v>3432</v>
      </c>
      <c r="I222" s="11" t="s">
        <v>3433</v>
      </c>
      <c r="J222" s="11" t="s">
        <v>3434</v>
      </c>
      <c r="K222" s="11" t="s">
        <v>3435</v>
      </c>
      <c r="L222" s="11" t="s">
        <v>3436</v>
      </c>
      <c r="M222" s="11" t="s">
        <v>3437</v>
      </c>
      <c r="N222" s="11" t="s">
        <v>3438</v>
      </c>
      <c r="O222" s="11" t="s">
        <v>3439</v>
      </c>
      <c r="P222" s="11" t="s">
        <v>3440</v>
      </c>
      <c r="Q222" s="11" t="s">
        <v>390</v>
      </c>
      <c r="R222" s="11" t="s">
        <v>87</v>
      </c>
      <c r="S222" s="11" t="s">
        <v>87</v>
      </c>
      <c r="T222" s="11" t="s">
        <v>3441</v>
      </c>
      <c r="U222" s="14"/>
      <c r="V222" s="14"/>
      <c r="W222" s="15" t="str">
        <f t="shared" si="3"/>
        <v/>
      </c>
      <c r="X222" s="16"/>
    </row>
    <row r="223" spans="1:24" ht="70" x14ac:dyDescent="0.2">
      <c r="A223" s="11" t="s">
        <v>1936</v>
      </c>
      <c r="B223" s="11" t="s">
        <v>3171</v>
      </c>
      <c r="C223" s="13" t="s">
        <v>3442</v>
      </c>
      <c r="D223" s="9" t="s">
        <v>3443</v>
      </c>
      <c r="E223" s="11" t="s">
        <v>3444</v>
      </c>
      <c r="F223" s="11" t="s">
        <v>3445</v>
      </c>
      <c r="G223" s="11" t="s">
        <v>3446</v>
      </c>
      <c r="H223" s="11" t="s">
        <v>3447</v>
      </c>
      <c r="I223" s="11" t="s">
        <v>3448</v>
      </c>
      <c r="J223" s="11" t="s">
        <v>3449</v>
      </c>
      <c r="K223" s="11" t="s">
        <v>3450</v>
      </c>
      <c r="L223" s="11" t="s">
        <v>3451</v>
      </c>
      <c r="M223" s="11" t="s">
        <v>3452</v>
      </c>
      <c r="N223" s="11" t="s">
        <v>3453</v>
      </c>
      <c r="O223" s="11" t="s">
        <v>3454</v>
      </c>
      <c r="P223" s="11" t="s">
        <v>3455</v>
      </c>
      <c r="Q223" s="11" t="s">
        <v>3456</v>
      </c>
      <c r="R223" s="11" t="s">
        <v>87</v>
      </c>
      <c r="S223" s="11" t="s">
        <v>87</v>
      </c>
      <c r="T223" s="11" t="s">
        <v>3457</v>
      </c>
      <c r="U223" s="14"/>
      <c r="V223" s="14"/>
      <c r="W223" s="15" t="str">
        <f t="shared" si="3"/>
        <v/>
      </c>
      <c r="X223" s="16"/>
    </row>
    <row r="224" spans="1:24" ht="70" x14ac:dyDescent="0.2">
      <c r="A224" s="11" t="s">
        <v>1936</v>
      </c>
      <c r="B224" s="11" t="s">
        <v>3171</v>
      </c>
      <c r="C224" s="13" t="s">
        <v>3458</v>
      </c>
      <c r="D224" s="9" t="s">
        <v>3459</v>
      </c>
      <c r="E224" s="11" t="s">
        <v>3460</v>
      </c>
      <c r="F224" s="11" t="s">
        <v>3461</v>
      </c>
      <c r="G224" s="11" t="s">
        <v>3462</v>
      </c>
      <c r="H224" s="11" t="s">
        <v>3463</v>
      </c>
      <c r="I224" s="11" t="s">
        <v>3464</v>
      </c>
      <c r="J224" s="11" t="s">
        <v>3465</v>
      </c>
      <c r="K224" s="11" t="s">
        <v>3466</v>
      </c>
      <c r="L224" s="11" t="s">
        <v>3467</v>
      </c>
      <c r="M224" s="11" t="s">
        <v>3468</v>
      </c>
      <c r="N224" s="11" t="s">
        <v>3469</v>
      </c>
      <c r="O224" s="11" t="s">
        <v>3470</v>
      </c>
      <c r="P224" s="11" t="s">
        <v>3471</v>
      </c>
      <c r="Q224" s="11" t="s">
        <v>812</v>
      </c>
      <c r="R224" s="11" t="s">
        <v>87</v>
      </c>
      <c r="S224" s="11" t="s">
        <v>87</v>
      </c>
      <c r="T224" s="11" t="s">
        <v>3472</v>
      </c>
      <c r="U224" s="14"/>
      <c r="V224" s="14"/>
      <c r="W224" s="15" t="str">
        <f t="shared" si="3"/>
        <v/>
      </c>
      <c r="X224" s="16"/>
    </row>
    <row r="225" spans="1:24" ht="70" x14ac:dyDescent="0.2">
      <c r="A225" s="11" t="s">
        <v>1936</v>
      </c>
      <c r="B225" s="11" t="s">
        <v>3171</v>
      </c>
      <c r="C225" s="13" t="s">
        <v>3473</v>
      </c>
      <c r="D225" s="9" t="s">
        <v>3474</v>
      </c>
      <c r="E225" s="11" t="s">
        <v>3475</v>
      </c>
      <c r="F225" s="11" t="s">
        <v>3476</v>
      </c>
      <c r="G225" s="11" t="s">
        <v>3477</v>
      </c>
      <c r="H225" s="11" t="s">
        <v>3478</v>
      </c>
      <c r="I225" s="11" t="s">
        <v>3479</v>
      </c>
      <c r="J225" s="11" t="s">
        <v>3480</v>
      </c>
      <c r="K225" s="11" t="s">
        <v>3481</v>
      </c>
      <c r="L225" s="11" t="s">
        <v>3482</v>
      </c>
      <c r="M225" s="11" t="s">
        <v>3483</v>
      </c>
      <c r="N225" s="11" t="s">
        <v>1659</v>
      </c>
      <c r="O225" s="11" t="s">
        <v>3484</v>
      </c>
      <c r="P225" s="11" t="s">
        <v>3485</v>
      </c>
      <c r="Q225" s="11" t="s">
        <v>1662</v>
      </c>
      <c r="R225" s="11" t="s">
        <v>87</v>
      </c>
      <c r="S225" s="11" t="s">
        <v>87</v>
      </c>
      <c r="T225" s="11" t="s">
        <v>3486</v>
      </c>
      <c r="U225" s="14"/>
      <c r="V225" s="14"/>
      <c r="W225" s="15" t="str">
        <f t="shared" si="3"/>
        <v/>
      </c>
      <c r="X225" s="16"/>
    </row>
    <row r="226" spans="1:24" ht="70" x14ac:dyDescent="0.2">
      <c r="A226" s="11" t="s">
        <v>3487</v>
      </c>
      <c r="B226" s="11" t="s">
        <v>3488</v>
      </c>
      <c r="C226" s="13" t="s">
        <v>3489</v>
      </c>
      <c r="D226" s="9" t="s">
        <v>3490</v>
      </c>
      <c r="E226" s="11" t="s">
        <v>3491</v>
      </c>
      <c r="F226" s="11" t="s">
        <v>3492</v>
      </c>
      <c r="G226" s="11" t="s">
        <v>3493</v>
      </c>
      <c r="H226" s="11" t="s">
        <v>3494</v>
      </c>
      <c r="I226" s="11" t="s">
        <v>3495</v>
      </c>
      <c r="J226" s="11" t="s">
        <v>3496</v>
      </c>
      <c r="K226" s="11" t="s">
        <v>3497</v>
      </c>
      <c r="L226" s="11" t="s">
        <v>3498</v>
      </c>
      <c r="M226" s="11" t="s">
        <v>3499</v>
      </c>
      <c r="N226" s="11" t="s">
        <v>3500</v>
      </c>
      <c r="O226" s="11" t="s">
        <v>3501</v>
      </c>
      <c r="P226" s="11" t="s">
        <v>3502</v>
      </c>
      <c r="Q226" s="11" t="s">
        <v>87</v>
      </c>
      <c r="R226" s="11" t="s">
        <v>87</v>
      </c>
      <c r="S226" s="11" t="s">
        <v>87</v>
      </c>
      <c r="T226" s="11" t="s">
        <v>3503</v>
      </c>
      <c r="U226" s="14"/>
      <c r="V226" s="14"/>
      <c r="W226" s="15" t="str">
        <f t="shared" si="3"/>
        <v/>
      </c>
      <c r="X226" s="16"/>
    </row>
    <row r="227" spans="1:24" ht="70" x14ac:dyDescent="0.2">
      <c r="A227" s="11" t="s">
        <v>3487</v>
      </c>
      <c r="B227" s="11" t="s">
        <v>3488</v>
      </c>
      <c r="C227" s="13" t="s">
        <v>3504</v>
      </c>
      <c r="D227" s="9" t="s">
        <v>3505</v>
      </c>
      <c r="E227" s="11" t="s">
        <v>3506</v>
      </c>
      <c r="F227" s="11" t="s">
        <v>3507</v>
      </c>
      <c r="G227" s="11" t="s">
        <v>3508</v>
      </c>
      <c r="H227" s="11" t="s">
        <v>3509</v>
      </c>
      <c r="I227" s="11" t="s">
        <v>3510</v>
      </c>
      <c r="J227" s="11" t="s">
        <v>3511</v>
      </c>
      <c r="K227" s="11" t="s">
        <v>3512</v>
      </c>
      <c r="L227" s="11" t="s">
        <v>3513</v>
      </c>
      <c r="M227" s="11" t="s">
        <v>3514</v>
      </c>
      <c r="N227" s="11" t="s">
        <v>3515</v>
      </c>
      <c r="O227" s="11" t="s">
        <v>3516</v>
      </c>
      <c r="P227" s="11" t="s">
        <v>3517</v>
      </c>
      <c r="Q227" s="11" t="s">
        <v>3518</v>
      </c>
      <c r="R227" s="11" t="s">
        <v>87</v>
      </c>
      <c r="S227" s="11" t="s">
        <v>87</v>
      </c>
      <c r="T227" s="11" t="s">
        <v>3519</v>
      </c>
      <c r="U227" s="14"/>
      <c r="V227" s="14"/>
      <c r="W227" s="15" t="str">
        <f t="shared" si="3"/>
        <v/>
      </c>
      <c r="X227" s="16"/>
    </row>
    <row r="228" spans="1:24" ht="70" x14ac:dyDescent="0.2">
      <c r="A228" s="11" t="s">
        <v>3487</v>
      </c>
      <c r="B228" s="11" t="s">
        <v>3488</v>
      </c>
      <c r="C228" s="13" t="s">
        <v>3520</v>
      </c>
      <c r="D228" s="9" t="s">
        <v>3521</v>
      </c>
      <c r="E228" s="11" t="s">
        <v>3522</v>
      </c>
      <c r="F228" s="11" t="s">
        <v>3523</v>
      </c>
      <c r="G228" s="11" t="s">
        <v>3524</v>
      </c>
      <c r="H228" s="11" t="s">
        <v>3525</v>
      </c>
      <c r="I228" s="11" t="s">
        <v>3526</v>
      </c>
      <c r="J228" s="11" t="s">
        <v>3527</v>
      </c>
      <c r="K228" s="11" t="s">
        <v>3528</v>
      </c>
      <c r="L228" s="11" t="s">
        <v>3529</v>
      </c>
      <c r="M228" s="11" t="s">
        <v>3530</v>
      </c>
      <c r="N228" s="11" t="s">
        <v>809</v>
      </c>
      <c r="O228" s="11" t="s">
        <v>3531</v>
      </c>
      <c r="P228" s="11" t="s">
        <v>3532</v>
      </c>
      <c r="Q228" s="11" t="s">
        <v>1952</v>
      </c>
      <c r="R228" s="11" t="s">
        <v>87</v>
      </c>
      <c r="S228" s="11" t="s">
        <v>87</v>
      </c>
      <c r="T228" s="11" t="s">
        <v>3533</v>
      </c>
      <c r="U228" s="14"/>
      <c r="V228" s="14"/>
      <c r="W228" s="15" t="str">
        <f t="shared" si="3"/>
        <v/>
      </c>
      <c r="X228" s="16"/>
    </row>
    <row r="229" spans="1:24" ht="70" x14ac:dyDescent="0.2">
      <c r="A229" s="11" t="s">
        <v>3487</v>
      </c>
      <c r="B229" s="11" t="s">
        <v>3488</v>
      </c>
      <c r="C229" s="13" t="s">
        <v>3534</v>
      </c>
      <c r="D229" s="9" t="s">
        <v>3535</v>
      </c>
      <c r="E229" s="11" t="s">
        <v>3536</v>
      </c>
      <c r="F229" s="11" t="s">
        <v>3537</v>
      </c>
      <c r="G229" s="11" t="s">
        <v>3538</v>
      </c>
      <c r="H229" s="11" t="s">
        <v>3539</v>
      </c>
      <c r="I229" s="11" t="s">
        <v>3540</v>
      </c>
      <c r="J229" s="11" t="s">
        <v>3541</v>
      </c>
      <c r="K229" s="11" t="s">
        <v>3542</v>
      </c>
      <c r="L229" s="11" t="s">
        <v>3543</v>
      </c>
      <c r="M229" s="11" t="s">
        <v>3544</v>
      </c>
      <c r="N229" s="11" t="s">
        <v>2901</v>
      </c>
      <c r="O229" s="11" t="s">
        <v>3545</v>
      </c>
      <c r="P229" s="11" t="s">
        <v>3546</v>
      </c>
      <c r="Q229" s="11" t="s">
        <v>1952</v>
      </c>
      <c r="R229" s="11" t="s">
        <v>87</v>
      </c>
      <c r="S229" s="11" t="s">
        <v>87</v>
      </c>
      <c r="T229" s="11" t="s">
        <v>3547</v>
      </c>
      <c r="U229" s="14"/>
      <c r="V229" s="14"/>
      <c r="W229" s="15" t="str">
        <f t="shared" si="3"/>
        <v/>
      </c>
      <c r="X229" s="16"/>
    </row>
    <row r="230" spans="1:24" ht="84" x14ac:dyDescent="0.2">
      <c r="A230" s="11" t="s">
        <v>3487</v>
      </c>
      <c r="B230" s="11" t="s">
        <v>3488</v>
      </c>
      <c r="C230" s="13" t="s">
        <v>3548</v>
      </c>
      <c r="D230" s="9" t="s">
        <v>3549</v>
      </c>
      <c r="E230" s="11" t="s">
        <v>3550</v>
      </c>
      <c r="F230" s="11" t="s">
        <v>3551</v>
      </c>
      <c r="G230" s="11" t="s">
        <v>3552</v>
      </c>
      <c r="H230" s="11" t="s">
        <v>3553</v>
      </c>
      <c r="I230" s="11" t="s">
        <v>3554</v>
      </c>
      <c r="J230" s="11" t="s">
        <v>3555</v>
      </c>
      <c r="K230" s="11" t="s">
        <v>3556</v>
      </c>
      <c r="L230" s="11" t="s">
        <v>3557</v>
      </c>
      <c r="M230" s="11" t="s">
        <v>3558</v>
      </c>
      <c r="N230" s="11" t="s">
        <v>3559</v>
      </c>
      <c r="O230" s="11" t="s">
        <v>3560</v>
      </c>
      <c r="P230" s="11" t="s">
        <v>3561</v>
      </c>
      <c r="Q230" s="11" t="s">
        <v>3562</v>
      </c>
      <c r="R230" s="11" t="s">
        <v>87</v>
      </c>
      <c r="S230" s="11" t="s">
        <v>87</v>
      </c>
      <c r="T230" s="11" t="s">
        <v>3563</v>
      </c>
      <c r="U230" s="14"/>
      <c r="V230" s="14"/>
      <c r="W230" s="15" t="str">
        <f t="shared" si="3"/>
        <v/>
      </c>
      <c r="X230" s="16"/>
    </row>
    <row r="231" spans="1:24" ht="70" x14ac:dyDescent="0.2">
      <c r="A231" s="11" t="s">
        <v>3487</v>
      </c>
      <c r="B231" s="11" t="s">
        <v>3488</v>
      </c>
      <c r="C231" s="13" t="s">
        <v>3564</v>
      </c>
      <c r="D231" s="9" t="s">
        <v>3565</v>
      </c>
      <c r="E231" s="11" t="s">
        <v>3566</v>
      </c>
      <c r="F231" s="11" t="s">
        <v>3567</v>
      </c>
      <c r="G231" s="11" t="s">
        <v>3568</v>
      </c>
      <c r="H231" s="11" t="s">
        <v>3569</v>
      </c>
      <c r="I231" s="11" t="s">
        <v>3570</v>
      </c>
      <c r="J231" s="11" t="s">
        <v>3571</v>
      </c>
      <c r="K231" s="11" t="s">
        <v>3572</v>
      </c>
      <c r="L231" s="11" t="s">
        <v>3573</v>
      </c>
      <c r="M231" s="11" t="s">
        <v>3574</v>
      </c>
      <c r="N231" s="11" t="s">
        <v>1997</v>
      </c>
      <c r="O231" s="11" t="s">
        <v>3575</v>
      </c>
      <c r="P231" s="11" t="s">
        <v>3576</v>
      </c>
      <c r="Q231" s="11" t="s">
        <v>1984</v>
      </c>
      <c r="R231" s="11" t="s">
        <v>87</v>
      </c>
      <c r="S231" s="11" t="s">
        <v>87</v>
      </c>
      <c r="T231" s="11" t="s">
        <v>3577</v>
      </c>
      <c r="U231" s="14"/>
      <c r="V231" s="14"/>
      <c r="W231" s="15" t="str">
        <f t="shared" si="3"/>
        <v/>
      </c>
      <c r="X231" s="16"/>
    </row>
    <row r="232" spans="1:24" ht="70" x14ac:dyDescent="0.2">
      <c r="A232" s="11" t="s">
        <v>3487</v>
      </c>
      <c r="B232" s="11" t="s">
        <v>3488</v>
      </c>
      <c r="C232" s="13" t="s">
        <v>3578</v>
      </c>
      <c r="D232" s="9" t="s">
        <v>3579</v>
      </c>
      <c r="E232" s="11" t="s">
        <v>3580</v>
      </c>
      <c r="F232" s="11" t="s">
        <v>3581</v>
      </c>
      <c r="G232" s="11" t="s">
        <v>3582</v>
      </c>
      <c r="H232" s="11" t="s">
        <v>3583</v>
      </c>
      <c r="I232" s="11" t="s">
        <v>3584</v>
      </c>
      <c r="J232" s="11" t="s">
        <v>3585</v>
      </c>
      <c r="K232" s="11" t="s">
        <v>3586</v>
      </c>
      <c r="L232" s="11" t="s">
        <v>3587</v>
      </c>
      <c r="M232" s="11" t="s">
        <v>3588</v>
      </c>
      <c r="N232" s="11" t="s">
        <v>809</v>
      </c>
      <c r="O232" s="11" t="s">
        <v>2055</v>
      </c>
      <c r="P232" s="11" t="s">
        <v>3589</v>
      </c>
      <c r="Q232" s="11" t="s">
        <v>2160</v>
      </c>
      <c r="R232" s="11" t="s">
        <v>87</v>
      </c>
      <c r="S232" s="11" t="s">
        <v>87</v>
      </c>
      <c r="T232" s="11" t="s">
        <v>3590</v>
      </c>
      <c r="U232" s="14"/>
      <c r="V232" s="14"/>
      <c r="W232" s="15" t="str">
        <f t="shared" si="3"/>
        <v/>
      </c>
      <c r="X232" s="16"/>
    </row>
    <row r="233" spans="1:24" ht="70" x14ac:dyDescent="0.2">
      <c r="A233" s="11" t="s">
        <v>3487</v>
      </c>
      <c r="B233" s="11" t="s">
        <v>3488</v>
      </c>
      <c r="C233" s="13" t="s">
        <v>3591</v>
      </c>
      <c r="D233" s="9" t="s">
        <v>3592</v>
      </c>
      <c r="E233" s="11" t="s">
        <v>3593</v>
      </c>
      <c r="F233" s="11" t="s">
        <v>3594</v>
      </c>
      <c r="G233" s="11" t="s">
        <v>3595</v>
      </c>
      <c r="H233" s="11" t="s">
        <v>3596</v>
      </c>
      <c r="I233" s="11" t="s">
        <v>3597</v>
      </c>
      <c r="J233" s="11" t="s">
        <v>3598</v>
      </c>
      <c r="K233" s="11" t="s">
        <v>3599</v>
      </c>
      <c r="L233" s="11" t="s">
        <v>3600</v>
      </c>
      <c r="M233" s="11" t="s">
        <v>3601</v>
      </c>
      <c r="N233" s="11" t="s">
        <v>3602</v>
      </c>
      <c r="O233" s="11" t="s">
        <v>3603</v>
      </c>
      <c r="P233" s="11" t="s">
        <v>3604</v>
      </c>
      <c r="Q233" s="11" t="s">
        <v>3605</v>
      </c>
      <c r="R233" s="11" t="s">
        <v>87</v>
      </c>
      <c r="S233" s="11" t="s">
        <v>87</v>
      </c>
      <c r="T233" s="11" t="s">
        <v>3606</v>
      </c>
      <c r="U233" s="14"/>
      <c r="V233" s="14"/>
      <c r="W233" s="15" t="str">
        <f t="shared" si="3"/>
        <v/>
      </c>
      <c r="X233" s="16"/>
    </row>
    <row r="234" spans="1:24" ht="56" x14ac:dyDescent="0.2">
      <c r="A234" s="11" t="s">
        <v>3487</v>
      </c>
      <c r="B234" s="11" t="s">
        <v>3488</v>
      </c>
      <c r="C234" s="13" t="s">
        <v>3607</v>
      </c>
      <c r="D234" s="9" t="s">
        <v>3608</v>
      </c>
      <c r="E234" s="11" t="s">
        <v>3609</v>
      </c>
      <c r="F234" s="11" t="s">
        <v>3610</v>
      </c>
      <c r="G234" s="11" t="s">
        <v>3611</v>
      </c>
      <c r="H234" s="11" t="s">
        <v>3612</v>
      </c>
      <c r="I234" s="11" t="s">
        <v>3613</v>
      </c>
      <c r="J234" s="11" t="s">
        <v>3614</v>
      </c>
      <c r="K234" s="11" t="s">
        <v>3615</v>
      </c>
      <c r="L234" s="11" t="s">
        <v>3616</v>
      </c>
      <c r="M234" s="11" t="s">
        <v>3617</v>
      </c>
      <c r="N234" s="11" t="s">
        <v>3618</v>
      </c>
      <c r="O234" s="11" t="s">
        <v>3619</v>
      </c>
      <c r="P234" s="11" t="s">
        <v>3620</v>
      </c>
      <c r="Q234" s="11" t="s">
        <v>1984</v>
      </c>
      <c r="R234" s="11" t="s">
        <v>87</v>
      </c>
      <c r="S234" s="11" t="s">
        <v>87</v>
      </c>
      <c r="T234" s="11" t="s">
        <v>3621</v>
      </c>
      <c r="U234" s="14"/>
      <c r="V234" s="14"/>
      <c r="W234" s="15" t="str">
        <f t="shared" si="3"/>
        <v/>
      </c>
      <c r="X234" s="16"/>
    </row>
    <row r="235" spans="1:24" ht="70" x14ac:dyDescent="0.2">
      <c r="A235" s="11" t="s">
        <v>3487</v>
      </c>
      <c r="B235" s="11" t="s">
        <v>3488</v>
      </c>
      <c r="C235" s="13" t="s">
        <v>3622</v>
      </c>
      <c r="D235" s="9" t="s">
        <v>3623</v>
      </c>
      <c r="E235" s="11" t="s">
        <v>3624</v>
      </c>
      <c r="F235" s="11" t="s">
        <v>3625</v>
      </c>
      <c r="G235" s="11" t="s">
        <v>3626</v>
      </c>
      <c r="H235" s="11" t="s">
        <v>3627</v>
      </c>
      <c r="I235" s="11" t="s">
        <v>3628</v>
      </c>
      <c r="J235" s="11" t="s">
        <v>3629</v>
      </c>
      <c r="K235" s="11" t="s">
        <v>3630</v>
      </c>
      <c r="L235" s="11" t="s">
        <v>3631</v>
      </c>
      <c r="M235" s="11" t="s">
        <v>3632</v>
      </c>
      <c r="N235" s="11" t="s">
        <v>3633</v>
      </c>
      <c r="O235" s="11" t="s">
        <v>3634</v>
      </c>
      <c r="P235" s="11" t="s">
        <v>3424</v>
      </c>
      <c r="Q235" s="11" t="s">
        <v>3425</v>
      </c>
      <c r="R235" s="11" t="s">
        <v>87</v>
      </c>
      <c r="S235" s="11" t="s">
        <v>87</v>
      </c>
      <c r="T235" s="11" t="s">
        <v>3635</v>
      </c>
      <c r="U235" s="14"/>
      <c r="V235" s="14"/>
      <c r="W235" s="15" t="str">
        <f t="shared" si="3"/>
        <v/>
      </c>
      <c r="X235" s="16"/>
    </row>
    <row r="236" spans="1:24" ht="70" x14ac:dyDescent="0.2">
      <c r="A236" s="11" t="s">
        <v>3487</v>
      </c>
      <c r="B236" s="11" t="s">
        <v>3488</v>
      </c>
      <c r="C236" s="13" t="s">
        <v>3636</v>
      </c>
      <c r="D236" s="9" t="s">
        <v>3637</v>
      </c>
      <c r="E236" s="11" t="s">
        <v>3638</v>
      </c>
      <c r="F236" s="11" t="s">
        <v>3639</v>
      </c>
      <c r="G236" s="11" t="s">
        <v>3640</v>
      </c>
      <c r="H236" s="11" t="s">
        <v>3641</v>
      </c>
      <c r="I236" s="11" t="s">
        <v>3642</v>
      </c>
      <c r="J236" s="11" t="s">
        <v>3643</v>
      </c>
      <c r="K236" s="11" t="s">
        <v>3644</v>
      </c>
      <c r="L236" s="11" t="s">
        <v>3645</v>
      </c>
      <c r="M236" s="11" t="s">
        <v>3646</v>
      </c>
      <c r="N236" s="11" t="s">
        <v>1997</v>
      </c>
      <c r="O236" s="11" t="s">
        <v>2173</v>
      </c>
      <c r="P236" s="11" t="s">
        <v>2311</v>
      </c>
      <c r="Q236" s="11" t="s">
        <v>1294</v>
      </c>
      <c r="R236" s="11" t="s">
        <v>87</v>
      </c>
      <c r="S236" s="11" t="s">
        <v>87</v>
      </c>
      <c r="T236" s="11" t="s">
        <v>3647</v>
      </c>
      <c r="U236" s="14"/>
      <c r="V236" s="14"/>
      <c r="W236" s="15" t="str">
        <f t="shared" si="3"/>
        <v/>
      </c>
      <c r="X236" s="16"/>
    </row>
    <row r="237" spans="1:24" ht="70" x14ac:dyDescent="0.2">
      <c r="A237" s="11" t="s">
        <v>3487</v>
      </c>
      <c r="B237" s="11" t="s">
        <v>3488</v>
      </c>
      <c r="C237" s="13" t="s">
        <v>3648</v>
      </c>
      <c r="D237" s="9" t="s">
        <v>3649</v>
      </c>
      <c r="E237" s="11" t="s">
        <v>3650</v>
      </c>
      <c r="F237" s="11" t="s">
        <v>3651</v>
      </c>
      <c r="G237" s="11" t="s">
        <v>3652</v>
      </c>
      <c r="H237" s="11" t="s">
        <v>3653</v>
      </c>
      <c r="I237" s="11" t="s">
        <v>3654</v>
      </c>
      <c r="J237" s="11" t="s">
        <v>3655</v>
      </c>
      <c r="K237" s="11" t="s">
        <v>3656</v>
      </c>
      <c r="L237" s="11" t="s">
        <v>3657</v>
      </c>
      <c r="M237" s="11" t="s">
        <v>3658</v>
      </c>
      <c r="N237" s="11" t="s">
        <v>1965</v>
      </c>
      <c r="O237" s="11" t="s">
        <v>3659</v>
      </c>
      <c r="P237" s="11" t="s">
        <v>2130</v>
      </c>
      <c r="Q237" s="11" t="s">
        <v>3660</v>
      </c>
      <c r="R237" s="11" t="s">
        <v>87</v>
      </c>
      <c r="S237" s="11" t="s">
        <v>87</v>
      </c>
      <c r="T237" s="11" t="s">
        <v>3661</v>
      </c>
      <c r="U237" s="14"/>
      <c r="V237" s="14"/>
      <c r="W237" s="15" t="str">
        <f t="shared" si="3"/>
        <v/>
      </c>
      <c r="X237" s="16"/>
    </row>
    <row r="238" spans="1:24" ht="70" x14ac:dyDescent="0.2">
      <c r="A238" s="11" t="s">
        <v>3487</v>
      </c>
      <c r="B238" s="11" t="s">
        <v>3488</v>
      </c>
      <c r="C238" s="13" t="s">
        <v>3662</v>
      </c>
      <c r="D238" s="9" t="s">
        <v>3663</v>
      </c>
      <c r="E238" s="11" t="s">
        <v>3664</v>
      </c>
      <c r="F238" s="11" t="s">
        <v>3665</v>
      </c>
      <c r="G238" s="11" t="s">
        <v>3666</v>
      </c>
      <c r="H238" s="11" t="s">
        <v>3667</v>
      </c>
      <c r="I238" s="11" t="s">
        <v>3668</v>
      </c>
      <c r="J238" s="11" t="s">
        <v>3669</v>
      </c>
      <c r="K238" s="11" t="s">
        <v>3670</v>
      </c>
      <c r="L238" s="11" t="s">
        <v>3671</v>
      </c>
      <c r="M238" s="11" t="s">
        <v>3672</v>
      </c>
      <c r="N238" s="11" t="s">
        <v>2517</v>
      </c>
      <c r="O238" s="11" t="s">
        <v>3673</v>
      </c>
      <c r="P238" s="11" t="s">
        <v>3674</v>
      </c>
      <c r="Q238" s="11" t="s">
        <v>3675</v>
      </c>
      <c r="R238" s="11" t="s">
        <v>87</v>
      </c>
      <c r="S238" s="11" t="s">
        <v>87</v>
      </c>
      <c r="T238" s="11" t="s">
        <v>3676</v>
      </c>
      <c r="U238" s="14"/>
      <c r="V238" s="14"/>
      <c r="W238" s="15" t="str">
        <f t="shared" si="3"/>
        <v/>
      </c>
      <c r="X238" s="16"/>
    </row>
    <row r="239" spans="1:24" ht="56" x14ac:dyDescent="0.2">
      <c r="A239" s="11" t="s">
        <v>3487</v>
      </c>
      <c r="B239" s="11" t="s">
        <v>3488</v>
      </c>
      <c r="C239" s="13" t="s">
        <v>3677</v>
      </c>
      <c r="D239" s="9" t="s">
        <v>3678</v>
      </c>
      <c r="E239" s="11" t="s">
        <v>3679</v>
      </c>
      <c r="F239" s="11" t="s">
        <v>3680</v>
      </c>
      <c r="G239" s="11" t="s">
        <v>3681</v>
      </c>
      <c r="H239" s="11" t="s">
        <v>3682</v>
      </c>
      <c r="I239" s="11" t="s">
        <v>3683</v>
      </c>
      <c r="J239" s="11" t="s">
        <v>3684</v>
      </c>
      <c r="K239" s="11" t="s">
        <v>3685</v>
      </c>
      <c r="L239" s="11" t="s">
        <v>3686</v>
      </c>
      <c r="M239" s="11" t="s">
        <v>3687</v>
      </c>
      <c r="N239" s="11" t="s">
        <v>3688</v>
      </c>
      <c r="O239" s="11" t="s">
        <v>3689</v>
      </c>
      <c r="P239" s="11" t="s">
        <v>3690</v>
      </c>
      <c r="Q239" s="11" t="s">
        <v>3691</v>
      </c>
      <c r="R239" s="11" t="s">
        <v>87</v>
      </c>
      <c r="S239" s="11" t="s">
        <v>87</v>
      </c>
      <c r="T239" s="11" t="s">
        <v>3692</v>
      </c>
      <c r="U239" s="14"/>
      <c r="V239" s="14"/>
      <c r="W239" s="15" t="str">
        <f t="shared" si="3"/>
        <v/>
      </c>
      <c r="X239" s="16"/>
    </row>
    <row r="240" spans="1:24" ht="70" x14ac:dyDescent="0.2">
      <c r="A240" s="11" t="s">
        <v>3487</v>
      </c>
      <c r="B240" s="11" t="s">
        <v>3488</v>
      </c>
      <c r="C240" s="13" t="s">
        <v>3693</v>
      </c>
      <c r="D240" s="9" t="s">
        <v>3694</v>
      </c>
      <c r="E240" s="11" t="s">
        <v>3695</v>
      </c>
      <c r="F240" s="11" t="s">
        <v>3696</v>
      </c>
      <c r="G240" s="11" t="s">
        <v>3697</v>
      </c>
      <c r="H240" s="11" t="s">
        <v>3698</v>
      </c>
      <c r="I240" s="11" t="s">
        <v>3699</v>
      </c>
      <c r="J240" s="11" t="s">
        <v>3700</v>
      </c>
      <c r="K240" s="11" t="s">
        <v>3701</v>
      </c>
      <c r="L240" s="11" t="s">
        <v>3702</v>
      </c>
      <c r="M240" s="11" t="s">
        <v>3703</v>
      </c>
      <c r="N240" s="11" t="s">
        <v>2187</v>
      </c>
      <c r="O240" s="11" t="s">
        <v>3704</v>
      </c>
      <c r="P240" s="11" t="s">
        <v>3705</v>
      </c>
      <c r="Q240" s="11" t="s">
        <v>3706</v>
      </c>
      <c r="R240" s="11" t="s">
        <v>87</v>
      </c>
      <c r="S240" s="11" t="s">
        <v>87</v>
      </c>
      <c r="T240" s="11" t="s">
        <v>3707</v>
      </c>
      <c r="U240" s="14"/>
      <c r="V240" s="14"/>
      <c r="W240" s="15" t="str">
        <f t="shared" si="3"/>
        <v/>
      </c>
      <c r="X240" s="16"/>
    </row>
    <row r="241" spans="1:24" ht="70" x14ac:dyDescent="0.2">
      <c r="A241" s="11" t="s">
        <v>3487</v>
      </c>
      <c r="B241" s="11" t="s">
        <v>3488</v>
      </c>
      <c r="C241" s="13" t="s">
        <v>3708</v>
      </c>
      <c r="D241" s="9" t="s">
        <v>3709</v>
      </c>
      <c r="E241" s="11" t="s">
        <v>3710</v>
      </c>
      <c r="F241" s="11" t="s">
        <v>3711</v>
      </c>
      <c r="G241" s="11" t="s">
        <v>3712</v>
      </c>
      <c r="H241" s="11" t="s">
        <v>3713</v>
      </c>
      <c r="I241" s="11" t="s">
        <v>3714</v>
      </c>
      <c r="J241" s="11" t="s">
        <v>3715</v>
      </c>
      <c r="K241" s="11" t="s">
        <v>3716</v>
      </c>
      <c r="L241" s="11" t="s">
        <v>3717</v>
      </c>
      <c r="M241" s="11" t="s">
        <v>3718</v>
      </c>
      <c r="N241" s="11" t="s">
        <v>1060</v>
      </c>
      <c r="O241" s="11" t="s">
        <v>3719</v>
      </c>
      <c r="P241" s="11" t="s">
        <v>3720</v>
      </c>
      <c r="Q241" s="11" t="s">
        <v>69</v>
      </c>
      <c r="R241" s="11" t="s">
        <v>87</v>
      </c>
      <c r="S241" s="11" t="s">
        <v>87</v>
      </c>
      <c r="T241" s="11" t="s">
        <v>3721</v>
      </c>
      <c r="U241" s="14"/>
      <c r="V241" s="14"/>
      <c r="W241" s="15" t="str">
        <f t="shared" si="3"/>
        <v/>
      </c>
      <c r="X241" s="16"/>
    </row>
    <row r="242" spans="1:24" ht="70" x14ac:dyDescent="0.2">
      <c r="A242" s="11" t="s">
        <v>3487</v>
      </c>
      <c r="B242" s="11" t="s">
        <v>3488</v>
      </c>
      <c r="C242" s="13" t="s">
        <v>3722</v>
      </c>
      <c r="D242" s="9" t="s">
        <v>3723</v>
      </c>
      <c r="E242" s="11" t="s">
        <v>3724</v>
      </c>
      <c r="F242" s="11" t="s">
        <v>3725</v>
      </c>
      <c r="G242" s="11" t="s">
        <v>3726</v>
      </c>
      <c r="H242" s="11" t="s">
        <v>3727</v>
      </c>
      <c r="I242" s="11" t="s">
        <v>3728</v>
      </c>
      <c r="J242" s="11" t="s">
        <v>3729</v>
      </c>
      <c r="K242" s="11" t="s">
        <v>3730</v>
      </c>
      <c r="L242" s="11" t="s">
        <v>3731</v>
      </c>
      <c r="M242" s="11" t="s">
        <v>3732</v>
      </c>
      <c r="N242" s="11" t="s">
        <v>3733</v>
      </c>
      <c r="O242" s="11" t="s">
        <v>3734</v>
      </c>
      <c r="P242" s="11" t="s">
        <v>3735</v>
      </c>
      <c r="Q242" s="11" t="s">
        <v>2116</v>
      </c>
      <c r="R242" s="11" t="s">
        <v>87</v>
      </c>
      <c r="S242" s="11" t="s">
        <v>87</v>
      </c>
      <c r="T242" s="11" t="s">
        <v>3736</v>
      </c>
      <c r="U242" s="14"/>
      <c r="V242" s="14"/>
      <c r="W242" s="15" t="str">
        <f t="shared" si="3"/>
        <v/>
      </c>
      <c r="X242" s="16"/>
    </row>
    <row r="243" spans="1:24" ht="84" x14ac:dyDescent="0.2">
      <c r="A243" s="11" t="s">
        <v>3487</v>
      </c>
      <c r="B243" s="11" t="s">
        <v>3488</v>
      </c>
      <c r="C243" s="13" t="s">
        <v>3737</v>
      </c>
      <c r="D243" s="9" t="s">
        <v>3738</v>
      </c>
      <c r="E243" s="11" t="s">
        <v>3739</v>
      </c>
      <c r="F243" s="11" t="s">
        <v>3740</v>
      </c>
      <c r="G243" s="11" t="s">
        <v>3741</v>
      </c>
      <c r="H243" s="11" t="s">
        <v>3742</v>
      </c>
      <c r="I243" s="11" t="s">
        <v>3743</v>
      </c>
      <c r="J243" s="11" t="s">
        <v>3744</v>
      </c>
      <c r="K243" s="11" t="s">
        <v>3745</v>
      </c>
      <c r="L243" s="11" t="s">
        <v>3746</v>
      </c>
      <c r="M243" s="11" t="s">
        <v>3747</v>
      </c>
      <c r="N243" s="11" t="s">
        <v>3748</v>
      </c>
      <c r="O243" s="11" t="s">
        <v>3749</v>
      </c>
      <c r="P243" s="11" t="s">
        <v>3750</v>
      </c>
      <c r="Q243" s="11" t="s">
        <v>1094</v>
      </c>
      <c r="R243" s="11" t="s">
        <v>87</v>
      </c>
      <c r="S243" s="11" t="s">
        <v>87</v>
      </c>
      <c r="T243" s="11" t="s">
        <v>3751</v>
      </c>
      <c r="U243" s="14"/>
      <c r="V243" s="14"/>
      <c r="W243" s="15" t="str">
        <f t="shared" si="3"/>
        <v/>
      </c>
      <c r="X243" s="16"/>
    </row>
    <row r="244" spans="1:24" ht="84" x14ac:dyDescent="0.2">
      <c r="A244" s="11" t="s">
        <v>3487</v>
      </c>
      <c r="B244" s="11" t="s">
        <v>3488</v>
      </c>
      <c r="C244" s="13" t="s">
        <v>3752</v>
      </c>
      <c r="D244" s="9" t="s">
        <v>3753</v>
      </c>
      <c r="E244" s="11" t="s">
        <v>3754</v>
      </c>
      <c r="F244" s="11" t="s">
        <v>3755</v>
      </c>
      <c r="G244" s="11" t="s">
        <v>3756</v>
      </c>
      <c r="H244" s="11" t="s">
        <v>3757</v>
      </c>
      <c r="I244" s="11" t="s">
        <v>3758</v>
      </c>
      <c r="J244" s="11" t="s">
        <v>3759</v>
      </c>
      <c r="K244" s="11" t="s">
        <v>3760</v>
      </c>
      <c r="L244" s="11" t="s">
        <v>3761</v>
      </c>
      <c r="M244" s="11" t="s">
        <v>3762</v>
      </c>
      <c r="N244" s="11" t="s">
        <v>3763</v>
      </c>
      <c r="O244" s="11" t="s">
        <v>3764</v>
      </c>
      <c r="P244" s="11" t="s">
        <v>3765</v>
      </c>
      <c r="Q244" s="11" t="s">
        <v>3766</v>
      </c>
      <c r="R244" s="11" t="s">
        <v>87</v>
      </c>
      <c r="S244" s="11" t="s">
        <v>87</v>
      </c>
      <c r="T244" s="11" t="s">
        <v>3767</v>
      </c>
      <c r="U244" s="14"/>
      <c r="V244" s="14"/>
      <c r="W244" s="15" t="str">
        <f t="shared" si="3"/>
        <v/>
      </c>
      <c r="X244" s="16"/>
    </row>
    <row r="245" spans="1:24" ht="84" x14ac:dyDescent="0.2">
      <c r="A245" s="11" t="s">
        <v>3487</v>
      </c>
      <c r="B245" s="11" t="s">
        <v>3488</v>
      </c>
      <c r="C245" s="13" t="s">
        <v>3768</v>
      </c>
      <c r="D245" s="9" t="s">
        <v>3769</v>
      </c>
      <c r="E245" s="11" t="s">
        <v>3770</v>
      </c>
      <c r="F245" s="11" t="s">
        <v>3771</v>
      </c>
      <c r="G245" s="11" t="s">
        <v>3772</v>
      </c>
      <c r="H245" s="11" t="s">
        <v>3773</v>
      </c>
      <c r="I245" s="11" t="s">
        <v>3774</v>
      </c>
      <c r="J245" s="11" t="s">
        <v>3775</v>
      </c>
      <c r="K245" s="11" t="s">
        <v>3776</v>
      </c>
      <c r="L245" s="11" t="s">
        <v>3777</v>
      </c>
      <c r="M245" s="11" t="s">
        <v>3778</v>
      </c>
      <c r="N245" s="11" t="s">
        <v>3779</v>
      </c>
      <c r="O245" s="11" t="s">
        <v>3780</v>
      </c>
      <c r="P245" s="11" t="s">
        <v>3781</v>
      </c>
      <c r="Q245" s="11" t="s">
        <v>3782</v>
      </c>
      <c r="R245" s="11" t="s">
        <v>87</v>
      </c>
      <c r="S245" s="11" t="s">
        <v>87</v>
      </c>
      <c r="T245" s="11" t="s">
        <v>3783</v>
      </c>
      <c r="U245" s="14"/>
      <c r="V245" s="14"/>
      <c r="W245" s="15" t="str">
        <f t="shared" si="3"/>
        <v/>
      </c>
      <c r="X245" s="16"/>
    </row>
    <row r="246" spans="1:24" ht="84" x14ac:dyDescent="0.2">
      <c r="A246" s="11" t="s">
        <v>3487</v>
      </c>
      <c r="B246" s="11" t="s">
        <v>3488</v>
      </c>
      <c r="C246" s="13" t="s">
        <v>3784</v>
      </c>
      <c r="D246" s="9" t="s">
        <v>3785</v>
      </c>
      <c r="E246" s="11" t="s">
        <v>3786</v>
      </c>
      <c r="F246" s="11" t="s">
        <v>3787</v>
      </c>
      <c r="G246" s="11" t="s">
        <v>3788</v>
      </c>
      <c r="H246" s="11" t="s">
        <v>3789</v>
      </c>
      <c r="I246" s="11" t="s">
        <v>3790</v>
      </c>
      <c r="J246" s="11" t="s">
        <v>3791</v>
      </c>
      <c r="K246" s="11" t="s">
        <v>3792</v>
      </c>
      <c r="L246" s="11" t="s">
        <v>3793</v>
      </c>
      <c r="M246" s="11" t="s">
        <v>3794</v>
      </c>
      <c r="N246" s="11" t="s">
        <v>3795</v>
      </c>
      <c r="O246" s="11" t="s">
        <v>3796</v>
      </c>
      <c r="P246" s="11" t="s">
        <v>3797</v>
      </c>
      <c r="Q246" s="11" t="s">
        <v>390</v>
      </c>
      <c r="R246" s="11" t="s">
        <v>87</v>
      </c>
      <c r="S246" s="11" t="s">
        <v>87</v>
      </c>
      <c r="T246" s="11" t="s">
        <v>3798</v>
      </c>
      <c r="U246" s="14"/>
      <c r="V246" s="14"/>
      <c r="W246" s="15" t="str">
        <f t="shared" si="3"/>
        <v/>
      </c>
      <c r="X246" s="16"/>
    </row>
    <row r="247" spans="1:24" ht="70" x14ac:dyDescent="0.2">
      <c r="A247" s="11" t="s">
        <v>3487</v>
      </c>
      <c r="B247" s="11" t="s">
        <v>3488</v>
      </c>
      <c r="C247" s="13" t="s">
        <v>3799</v>
      </c>
      <c r="D247" s="9" t="s">
        <v>3800</v>
      </c>
      <c r="E247" s="11" t="s">
        <v>3801</v>
      </c>
      <c r="F247" s="11" t="s">
        <v>3802</v>
      </c>
      <c r="G247" s="11" t="s">
        <v>3803</v>
      </c>
      <c r="H247" s="11" t="s">
        <v>3804</v>
      </c>
      <c r="I247" s="11" t="s">
        <v>3805</v>
      </c>
      <c r="J247" s="11" t="s">
        <v>3806</v>
      </c>
      <c r="K247" s="11" t="s">
        <v>3807</v>
      </c>
      <c r="L247" s="11" t="s">
        <v>3808</v>
      </c>
      <c r="M247" s="11" t="s">
        <v>3809</v>
      </c>
      <c r="N247" s="11" t="s">
        <v>3810</v>
      </c>
      <c r="O247" s="11" t="s">
        <v>3811</v>
      </c>
      <c r="P247" s="11" t="s">
        <v>3812</v>
      </c>
      <c r="Q247" s="11" t="s">
        <v>3813</v>
      </c>
      <c r="R247" s="11" t="s">
        <v>87</v>
      </c>
      <c r="S247" s="11" t="s">
        <v>87</v>
      </c>
      <c r="T247" s="11" t="s">
        <v>3814</v>
      </c>
      <c r="U247" s="14"/>
      <c r="V247" s="14"/>
      <c r="W247" s="15" t="str">
        <f t="shared" si="3"/>
        <v/>
      </c>
      <c r="X247" s="16"/>
    </row>
    <row r="248" spans="1:24" ht="70" x14ac:dyDescent="0.2">
      <c r="A248" s="11" t="s">
        <v>3487</v>
      </c>
      <c r="B248" s="11" t="s">
        <v>3815</v>
      </c>
      <c r="C248" s="13" t="s">
        <v>3816</v>
      </c>
      <c r="D248" s="9" t="s">
        <v>3817</v>
      </c>
      <c r="E248" s="11" t="s">
        <v>3818</v>
      </c>
      <c r="F248" s="11" t="s">
        <v>3819</v>
      </c>
      <c r="G248" s="11" t="s">
        <v>3820</v>
      </c>
      <c r="H248" s="11" t="s">
        <v>3821</v>
      </c>
      <c r="I248" s="11" t="s">
        <v>3822</v>
      </c>
      <c r="J248" s="11" t="s">
        <v>3823</v>
      </c>
      <c r="K248" s="11" t="s">
        <v>3824</v>
      </c>
      <c r="L248" s="11" t="s">
        <v>3825</v>
      </c>
      <c r="M248" s="11" t="s">
        <v>3826</v>
      </c>
      <c r="N248" s="11" t="s">
        <v>3515</v>
      </c>
      <c r="O248" s="11" t="s">
        <v>3516</v>
      </c>
      <c r="P248" s="11" t="s">
        <v>3827</v>
      </c>
      <c r="Q248" s="11" t="s">
        <v>3828</v>
      </c>
      <c r="R248" s="11" t="s">
        <v>87</v>
      </c>
      <c r="S248" s="11" t="s">
        <v>87</v>
      </c>
      <c r="T248" s="11" t="s">
        <v>3829</v>
      </c>
      <c r="U248" s="14"/>
      <c r="V248" s="14"/>
      <c r="W248" s="15" t="str">
        <f t="shared" si="3"/>
        <v/>
      </c>
      <c r="X248" s="16"/>
    </row>
    <row r="249" spans="1:24" ht="84" x14ac:dyDescent="0.2">
      <c r="A249" s="11" t="s">
        <v>3487</v>
      </c>
      <c r="B249" s="11" t="s">
        <v>3815</v>
      </c>
      <c r="C249" s="13" t="s">
        <v>3830</v>
      </c>
      <c r="D249" s="9" t="s">
        <v>3831</v>
      </c>
      <c r="E249" s="11" t="s">
        <v>3832</v>
      </c>
      <c r="F249" s="11" t="s">
        <v>3833</v>
      </c>
      <c r="G249" s="11" t="s">
        <v>3834</v>
      </c>
      <c r="H249" s="11" t="s">
        <v>3835</v>
      </c>
      <c r="I249" s="11" t="s">
        <v>3836</v>
      </c>
      <c r="J249" s="11" t="s">
        <v>3837</v>
      </c>
      <c r="K249" s="11" t="s">
        <v>3838</v>
      </c>
      <c r="L249" s="11" t="s">
        <v>3839</v>
      </c>
      <c r="M249" s="11" t="s">
        <v>3840</v>
      </c>
      <c r="N249" s="11" t="s">
        <v>3841</v>
      </c>
      <c r="O249" s="11" t="s">
        <v>3842</v>
      </c>
      <c r="P249" s="11" t="s">
        <v>3843</v>
      </c>
      <c r="Q249" s="11" t="s">
        <v>3844</v>
      </c>
      <c r="R249" s="11" t="s">
        <v>87</v>
      </c>
      <c r="S249" s="11" t="s">
        <v>87</v>
      </c>
      <c r="T249" s="11" t="s">
        <v>3845</v>
      </c>
      <c r="U249" s="14"/>
      <c r="V249" s="14"/>
      <c r="W249" s="15" t="str">
        <f t="shared" si="3"/>
        <v/>
      </c>
      <c r="X249" s="16"/>
    </row>
    <row r="250" spans="1:24" ht="70" x14ac:dyDescent="0.2">
      <c r="A250" s="11" t="s">
        <v>3487</v>
      </c>
      <c r="B250" s="11" t="s">
        <v>3815</v>
      </c>
      <c r="C250" s="13" t="s">
        <v>3846</v>
      </c>
      <c r="D250" s="9" t="s">
        <v>3847</v>
      </c>
      <c r="E250" s="11" t="s">
        <v>3848</v>
      </c>
      <c r="F250" s="11" t="s">
        <v>3849</v>
      </c>
      <c r="G250" s="11" t="s">
        <v>3850</v>
      </c>
      <c r="H250" s="11" t="s">
        <v>3851</v>
      </c>
      <c r="I250" s="11" t="s">
        <v>3852</v>
      </c>
      <c r="J250" s="11" t="s">
        <v>3853</v>
      </c>
      <c r="K250" s="11" t="s">
        <v>3854</v>
      </c>
      <c r="L250" s="11" t="s">
        <v>3855</v>
      </c>
      <c r="M250" s="11" t="s">
        <v>3856</v>
      </c>
      <c r="N250" s="11" t="s">
        <v>3857</v>
      </c>
      <c r="O250" s="11" t="s">
        <v>3858</v>
      </c>
      <c r="P250" s="11" t="s">
        <v>3859</v>
      </c>
      <c r="Q250" s="11" t="s">
        <v>3860</v>
      </c>
      <c r="R250" s="11" t="s">
        <v>87</v>
      </c>
      <c r="S250" s="11" t="s">
        <v>87</v>
      </c>
      <c r="T250" s="11" t="s">
        <v>3861</v>
      </c>
      <c r="U250" s="14"/>
      <c r="V250" s="14"/>
      <c r="W250" s="15" t="str">
        <f t="shared" si="3"/>
        <v/>
      </c>
      <c r="X250" s="16"/>
    </row>
    <row r="251" spans="1:24" ht="70" x14ac:dyDescent="0.2">
      <c r="A251" s="11" t="s">
        <v>3487</v>
      </c>
      <c r="B251" s="11" t="s">
        <v>3815</v>
      </c>
      <c r="C251" s="13" t="s">
        <v>3862</v>
      </c>
      <c r="D251" s="9" t="s">
        <v>3863</v>
      </c>
      <c r="E251" s="11" t="s">
        <v>3864</v>
      </c>
      <c r="F251" s="11" t="s">
        <v>3865</v>
      </c>
      <c r="G251" s="11" t="s">
        <v>3866</v>
      </c>
      <c r="H251" s="11" t="s">
        <v>3867</v>
      </c>
      <c r="I251" s="11" t="s">
        <v>3868</v>
      </c>
      <c r="J251" s="11" t="s">
        <v>3869</v>
      </c>
      <c r="K251" s="11" t="s">
        <v>3870</v>
      </c>
      <c r="L251" s="11" t="s">
        <v>3871</v>
      </c>
      <c r="M251" s="11" t="s">
        <v>3872</v>
      </c>
      <c r="N251" s="11" t="s">
        <v>3873</v>
      </c>
      <c r="O251" s="11" t="s">
        <v>3874</v>
      </c>
      <c r="P251" s="11" t="s">
        <v>3875</v>
      </c>
      <c r="Q251" s="11" t="s">
        <v>3876</v>
      </c>
      <c r="R251" s="11" t="s">
        <v>87</v>
      </c>
      <c r="S251" s="11" t="s">
        <v>87</v>
      </c>
      <c r="T251" s="11" t="s">
        <v>3877</v>
      </c>
      <c r="U251" s="14"/>
      <c r="V251" s="14"/>
      <c r="W251" s="15" t="str">
        <f t="shared" si="3"/>
        <v/>
      </c>
      <c r="X251" s="16"/>
    </row>
    <row r="252" spans="1:24" ht="70" x14ac:dyDescent="0.2">
      <c r="A252" s="11" t="s">
        <v>3487</v>
      </c>
      <c r="B252" s="11" t="s">
        <v>3815</v>
      </c>
      <c r="C252" s="13" t="s">
        <v>3878</v>
      </c>
      <c r="D252" s="9" t="s">
        <v>3879</v>
      </c>
      <c r="E252" s="11" t="s">
        <v>3880</v>
      </c>
      <c r="F252" s="11" t="s">
        <v>3881</v>
      </c>
      <c r="G252" s="11" t="s">
        <v>3882</v>
      </c>
      <c r="H252" s="11" t="s">
        <v>3883</v>
      </c>
      <c r="I252" s="11" t="s">
        <v>3884</v>
      </c>
      <c r="J252" s="11" t="s">
        <v>3885</v>
      </c>
      <c r="K252" s="11" t="s">
        <v>3886</v>
      </c>
      <c r="L252" s="11" t="s">
        <v>3887</v>
      </c>
      <c r="M252" s="11" t="s">
        <v>3888</v>
      </c>
      <c r="N252" s="11" t="s">
        <v>3602</v>
      </c>
      <c r="O252" s="11" t="s">
        <v>3889</v>
      </c>
      <c r="P252" s="11" t="s">
        <v>3890</v>
      </c>
      <c r="Q252" s="11" t="s">
        <v>3891</v>
      </c>
      <c r="R252" s="11" t="s">
        <v>87</v>
      </c>
      <c r="S252" s="11" t="s">
        <v>87</v>
      </c>
      <c r="T252" s="11" t="s">
        <v>3892</v>
      </c>
      <c r="U252" s="14"/>
      <c r="V252" s="14"/>
      <c r="W252" s="15" t="str">
        <f t="shared" si="3"/>
        <v/>
      </c>
      <c r="X252" s="16"/>
    </row>
    <row r="253" spans="1:24" ht="70" x14ac:dyDescent="0.2">
      <c r="A253" s="11" t="s">
        <v>3487</v>
      </c>
      <c r="B253" s="11" t="s">
        <v>3815</v>
      </c>
      <c r="C253" s="13" t="s">
        <v>3893</v>
      </c>
      <c r="D253" s="9" t="s">
        <v>3894</v>
      </c>
      <c r="E253" s="11" t="s">
        <v>3895</v>
      </c>
      <c r="F253" s="11" t="s">
        <v>3896</v>
      </c>
      <c r="G253" s="11" t="s">
        <v>3897</v>
      </c>
      <c r="H253" s="11" t="s">
        <v>3898</v>
      </c>
      <c r="I253" s="11" t="s">
        <v>3899</v>
      </c>
      <c r="J253" s="11" t="s">
        <v>3900</v>
      </c>
      <c r="K253" s="11" t="s">
        <v>3901</v>
      </c>
      <c r="L253" s="11" t="s">
        <v>3902</v>
      </c>
      <c r="M253" s="11" t="s">
        <v>3903</v>
      </c>
      <c r="N253" s="11" t="s">
        <v>3515</v>
      </c>
      <c r="O253" s="11" t="s">
        <v>3904</v>
      </c>
      <c r="P253" s="11" t="s">
        <v>3827</v>
      </c>
      <c r="Q253" s="11" t="s">
        <v>3828</v>
      </c>
      <c r="R253" s="11" t="s">
        <v>87</v>
      </c>
      <c r="S253" s="11" t="s">
        <v>87</v>
      </c>
      <c r="T253" s="11" t="s">
        <v>3905</v>
      </c>
      <c r="U253" s="14"/>
      <c r="V253" s="14"/>
      <c r="W253" s="15" t="str">
        <f t="shared" si="3"/>
        <v/>
      </c>
      <c r="X253" s="16"/>
    </row>
    <row r="254" spans="1:24" ht="70" x14ac:dyDescent="0.2">
      <c r="A254" s="11" t="s">
        <v>3487</v>
      </c>
      <c r="B254" s="11" t="s">
        <v>3815</v>
      </c>
      <c r="C254" s="13" t="s">
        <v>3906</v>
      </c>
      <c r="D254" s="9" t="s">
        <v>3907</v>
      </c>
      <c r="E254" s="11" t="s">
        <v>3908</v>
      </c>
      <c r="F254" s="11" t="s">
        <v>3909</v>
      </c>
      <c r="G254" s="11" t="s">
        <v>3910</v>
      </c>
      <c r="H254" s="11" t="s">
        <v>3911</v>
      </c>
      <c r="I254" s="11" t="s">
        <v>3912</v>
      </c>
      <c r="J254" s="11" t="s">
        <v>3913</v>
      </c>
      <c r="K254" s="11" t="s">
        <v>3914</v>
      </c>
      <c r="L254" s="11" t="s">
        <v>3915</v>
      </c>
      <c r="M254" s="11" t="s">
        <v>3916</v>
      </c>
      <c r="N254" s="11" t="s">
        <v>3917</v>
      </c>
      <c r="O254" s="11" t="s">
        <v>3918</v>
      </c>
      <c r="P254" s="11" t="s">
        <v>3919</v>
      </c>
      <c r="Q254" s="11" t="s">
        <v>3920</v>
      </c>
      <c r="R254" s="11" t="s">
        <v>87</v>
      </c>
      <c r="S254" s="11" t="s">
        <v>87</v>
      </c>
      <c r="T254" s="11" t="s">
        <v>3921</v>
      </c>
      <c r="U254" s="14"/>
      <c r="V254" s="14"/>
      <c r="W254" s="15" t="str">
        <f t="shared" si="3"/>
        <v/>
      </c>
      <c r="X254" s="16"/>
    </row>
    <row r="255" spans="1:24" ht="70" x14ac:dyDescent="0.2">
      <c r="A255" s="11" t="s">
        <v>3487</v>
      </c>
      <c r="B255" s="11" t="s">
        <v>3815</v>
      </c>
      <c r="C255" s="13" t="s">
        <v>3922</v>
      </c>
      <c r="D255" s="9" t="s">
        <v>3923</v>
      </c>
      <c r="E255" s="11" t="s">
        <v>3924</v>
      </c>
      <c r="F255" s="11" t="s">
        <v>3925</v>
      </c>
      <c r="G255" s="11" t="s">
        <v>3926</v>
      </c>
      <c r="H255" s="11" t="s">
        <v>3927</v>
      </c>
      <c r="I255" s="11" t="s">
        <v>3928</v>
      </c>
      <c r="J255" s="11" t="s">
        <v>3929</v>
      </c>
      <c r="K255" s="11" t="s">
        <v>3930</v>
      </c>
      <c r="L255" s="11" t="s">
        <v>3931</v>
      </c>
      <c r="M255" s="11" t="s">
        <v>3932</v>
      </c>
      <c r="N255" s="11" t="s">
        <v>3933</v>
      </c>
      <c r="O255" s="11" t="s">
        <v>3934</v>
      </c>
      <c r="P255" s="11" t="s">
        <v>3935</v>
      </c>
      <c r="Q255" s="11" t="s">
        <v>3936</v>
      </c>
      <c r="R255" s="11" t="s">
        <v>87</v>
      </c>
      <c r="S255" s="11" t="s">
        <v>87</v>
      </c>
      <c r="T255" s="11" t="s">
        <v>3937</v>
      </c>
      <c r="U255" s="14"/>
      <c r="V255" s="14"/>
      <c r="W255" s="15" t="str">
        <f t="shared" si="3"/>
        <v/>
      </c>
      <c r="X255" s="16"/>
    </row>
    <row r="256" spans="1:24" ht="70" x14ac:dyDescent="0.2">
      <c r="A256" s="11" t="s">
        <v>3487</v>
      </c>
      <c r="B256" s="11" t="s">
        <v>3815</v>
      </c>
      <c r="C256" s="13" t="s">
        <v>3938</v>
      </c>
      <c r="D256" s="9" t="s">
        <v>3939</v>
      </c>
      <c r="E256" s="11" t="s">
        <v>3940</v>
      </c>
      <c r="F256" s="11" t="s">
        <v>3941</v>
      </c>
      <c r="G256" s="11" t="s">
        <v>3942</v>
      </c>
      <c r="H256" s="11" t="s">
        <v>3943</v>
      </c>
      <c r="I256" s="11" t="s">
        <v>3944</v>
      </c>
      <c r="J256" s="11" t="s">
        <v>3945</v>
      </c>
      <c r="K256" s="11" t="s">
        <v>3946</v>
      </c>
      <c r="L256" s="11" t="s">
        <v>3947</v>
      </c>
      <c r="M256" s="11" t="s">
        <v>3948</v>
      </c>
      <c r="N256" s="11" t="s">
        <v>2187</v>
      </c>
      <c r="O256" s="11" t="s">
        <v>3949</v>
      </c>
      <c r="P256" s="11" t="s">
        <v>3950</v>
      </c>
      <c r="Q256" s="11" t="s">
        <v>3951</v>
      </c>
      <c r="R256" s="11" t="s">
        <v>87</v>
      </c>
      <c r="S256" s="11" t="s">
        <v>87</v>
      </c>
      <c r="T256" s="11" t="s">
        <v>3952</v>
      </c>
      <c r="U256" s="14"/>
      <c r="V256" s="14"/>
      <c r="W256" s="15" t="str">
        <f t="shared" si="3"/>
        <v/>
      </c>
      <c r="X256" s="16"/>
    </row>
    <row r="257" spans="1:24" ht="70" x14ac:dyDescent="0.2">
      <c r="A257" s="11" t="s">
        <v>3487</v>
      </c>
      <c r="B257" s="11" t="s">
        <v>3815</v>
      </c>
      <c r="C257" s="13" t="s">
        <v>3953</v>
      </c>
      <c r="D257" s="9" t="s">
        <v>3954</v>
      </c>
      <c r="E257" s="11" t="s">
        <v>3955</v>
      </c>
      <c r="F257" s="11" t="s">
        <v>3956</v>
      </c>
      <c r="G257" s="11" t="s">
        <v>3957</v>
      </c>
      <c r="H257" s="11" t="s">
        <v>3958</v>
      </c>
      <c r="I257" s="11" t="s">
        <v>3959</v>
      </c>
      <c r="J257" s="11" t="s">
        <v>3960</v>
      </c>
      <c r="K257" s="11" t="s">
        <v>3961</v>
      </c>
      <c r="L257" s="11" t="s">
        <v>3962</v>
      </c>
      <c r="M257" s="11" t="s">
        <v>3963</v>
      </c>
      <c r="N257" s="11" t="s">
        <v>3964</v>
      </c>
      <c r="O257" s="11" t="s">
        <v>3965</v>
      </c>
      <c r="P257" s="11" t="s">
        <v>3674</v>
      </c>
      <c r="Q257" s="11" t="s">
        <v>3966</v>
      </c>
      <c r="R257" s="11" t="s">
        <v>87</v>
      </c>
      <c r="S257" s="11" t="s">
        <v>87</v>
      </c>
      <c r="T257" s="11" t="s">
        <v>3967</v>
      </c>
      <c r="U257" s="14"/>
      <c r="V257" s="14"/>
      <c r="W257" s="15" t="str">
        <f t="shared" si="3"/>
        <v/>
      </c>
      <c r="X257" s="16"/>
    </row>
    <row r="258" spans="1:24" ht="70" x14ac:dyDescent="0.2">
      <c r="A258" s="11" t="s">
        <v>3487</v>
      </c>
      <c r="B258" s="11" t="s">
        <v>3815</v>
      </c>
      <c r="C258" s="13" t="s">
        <v>3968</v>
      </c>
      <c r="D258" s="9" t="s">
        <v>3969</v>
      </c>
      <c r="E258" s="11" t="s">
        <v>3970</v>
      </c>
      <c r="F258" s="11" t="s">
        <v>3971</v>
      </c>
      <c r="G258" s="11" t="s">
        <v>3972</v>
      </c>
      <c r="H258" s="11" t="s">
        <v>3973</v>
      </c>
      <c r="I258" s="11" t="s">
        <v>3974</v>
      </c>
      <c r="J258" s="11" t="s">
        <v>3975</v>
      </c>
      <c r="K258" s="11" t="s">
        <v>3976</v>
      </c>
      <c r="L258" s="11" t="s">
        <v>3977</v>
      </c>
      <c r="M258" s="11" t="s">
        <v>3978</v>
      </c>
      <c r="N258" s="11" t="s">
        <v>1997</v>
      </c>
      <c r="O258" s="11" t="s">
        <v>3979</v>
      </c>
      <c r="P258" s="11" t="s">
        <v>3980</v>
      </c>
      <c r="Q258" s="11" t="s">
        <v>1952</v>
      </c>
      <c r="R258" s="11" t="s">
        <v>87</v>
      </c>
      <c r="S258" s="11" t="s">
        <v>87</v>
      </c>
      <c r="T258" s="11" t="s">
        <v>3981</v>
      </c>
      <c r="U258" s="14"/>
      <c r="V258" s="14"/>
      <c r="W258" s="15" t="str">
        <f t="shared" ref="W258:W321" si="4">IF(AND(ISNUMBER(U258),ISNUMBER(V258)),V258-U258,"")</f>
        <v/>
      </c>
      <c r="X258" s="16"/>
    </row>
    <row r="259" spans="1:24" ht="70" x14ac:dyDescent="0.2">
      <c r="A259" s="11" t="s">
        <v>3487</v>
      </c>
      <c r="B259" s="11" t="s">
        <v>3815</v>
      </c>
      <c r="C259" s="13" t="s">
        <v>3982</v>
      </c>
      <c r="D259" s="9" t="s">
        <v>3983</v>
      </c>
      <c r="E259" s="11" t="s">
        <v>3984</v>
      </c>
      <c r="F259" s="11" t="s">
        <v>3985</v>
      </c>
      <c r="G259" s="11" t="s">
        <v>3986</v>
      </c>
      <c r="H259" s="11" t="s">
        <v>3987</v>
      </c>
      <c r="I259" s="11" t="s">
        <v>3988</v>
      </c>
      <c r="J259" s="11" t="s">
        <v>3989</v>
      </c>
      <c r="K259" s="11" t="s">
        <v>3990</v>
      </c>
      <c r="L259" s="11" t="s">
        <v>3991</v>
      </c>
      <c r="M259" s="11" t="s">
        <v>3992</v>
      </c>
      <c r="N259" s="11" t="s">
        <v>3993</v>
      </c>
      <c r="O259" s="11" t="s">
        <v>3994</v>
      </c>
      <c r="P259" s="11" t="s">
        <v>3995</v>
      </c>
      <c r="Q259" s="11" t="s">
        <v>3951</v>
      </c>
      <c r="R259" s="11" t="s">
        <v>87</v>
      </c>
      <c r="S259" s="11" t="s">
        <v>87</v>
      </c>
      <c r="T259" s="11" t="s">
        <v>3996</v>
      </c>
      <c r="U259" s="14"/>
      <c r="V259" s="14"/>
      <c r="W259" s="15" t="str">
        <f t="shared" si="4"/>
        <v/>
      </c>
      <c r="X259" s="16"/>
    </row>
    <row r="260" spans="1:24" ht="70" x14ac:dyDescent="0.2">
      <c r="A260" s="11" t="s">
        <v>3487</v>
      </c>
      <c r="B260" s="11" t="s">
        <v>3815</v>
      </c>
      <c r="C260" s="13" t="s">
        <v>3997</v>
      </c>
      <c r="D260" s="9" t="s">
        <v>3998</v>
      </c>
      <c r="E260" s="11" t="s">
        <v>3999</v>
      </c>
      <c r="F260" s="11" t="s">
        <v>4000</v>
      </c>
      <c r="G260" s="11" t="s">
        <v>4001</v>
      </c>
      <c r="H260" s="11" t="s">
        <v>4002</v>
      </c>
      <c r="I260" s="11" t="s">
        <v>4003</v>
      </c>
      <c r="J260" s="11" t="s">
        <v>4004</v>
      </c>
      <c r="K260" s="11" t="s">
        <v>4005</v>
      </c>
      <c r="L260" s="11" t="s">
        <v>4006</v>
      </c>
      <c r="M260" s="11" t="s">
        <v>4007</v>
      </c>
      <c r="N260" s="11" t="s">
        <v>3841</v>
      </c>
      <c r="O260" s="11" t="s">
        <v>4008</v>
      </c>
      <c r="P260" s="11" t="s">
        <v>3843</v>
      </c>
      <c r="Q260" s="11" t="s">
        <v>3518</v>
      </c>
      <c r="R260" s="11" t="s">
        <v>87</v>
      </c>
      <c r="S260" s="11" t="s">
        <v>87</v>
      </c>
      <c r="T260" s="11" t="s">
        <v>4009</v>
      </c>
      <c r="U260" s="14"/>
      <c r="V260" s="14"/>
      <c r="W260" s="15" t="str">
        <f t="shared" si="4"/>
        <v/>
      </c>
      <c r="X260" s="16"/>
    </row>
    <row r="261" spans="1:24" ht="70" x14ac:dyDescent="0.2">
      <c r="A261" s="11" t="s">
        <v>3487</v>
      </c>
      <c r="B261" s="11" t="s">
        <v>3815</v>
      </c>
      <c r="C261" s="13" t="s">
        <v>4010</v>
      </c>
      <c r="D261" s="9" t="s">
        <v>4011</v>
      </c>
      <c r="E261" s="11" t="s">
        <v>4012</v>
      </c>
      <c r="F261" s="11" t="s">
        <v>4013</v>
      </c>
      <c r="G261" s="11" t="s">
        <v>4014</v>
      </c>
      <c r="H261" s="11" t="s">
        <v>4015</v>
      </c>
      <c r="I261" s="11" t="s">
        <v>4016</v>
      </c>
      <c r="J261" s="11" t="s">
        <v>4017</v>
      </c>
      <c r="K261" s="11" t="s">
        <v>4018</v>
      </c>
      <c r="L261" s="11" t="s">
        <v>4019</v>
      </c>
      <c r="M261" s="11" t="s">
        <v>4020</v>
      </c>
      <c r="N261" s="11" t="s">
        <v>4021</v>
      </c>
      <c r="O261" s="11" t="s">
        <v>4022</v>
      </c>
      <c r="P261" s="11" t="s">
        <v>4023</v>
      </c>
      <c r="Q261" s="11" t="s">
        <v>3966</v>
      </c>
      <c r="R261" s="11" t="s">
        <v>87</v>
      </c>
      <c r="S261" s="11" t="s">
        <v>87</v>
      </c>
      <c r="T261" s="11" t="s">
        <v>4024</v>
      </c>
      <c r="U261" s="14"/>
      <c r="V261" s="14"/>
      <c r="W261" s="15" t="str">
        <f t="shared" si="4"/>
        <v/>
      </c>
      <c r="X261" s="16"/>
    </row>
    <row r="262" spans="1:24" ht="70" x14ac:dyDescent="0.2">
      <c r="A262" s="11" t="s">
        <v>3487</v>
      </c>
      <c r="B262" s="11" t="s">
        <v>3815</v>
      </c>
      <c r="C262" s="13" t="s">
        <v>4025</v>
      </c>
      <c r="D262" s="9" t="s">
        <v>4026</v>
      </c>
      <c r="E262" s="11" t="s">
        <v>4027</v>
      </c>
      <c r="F262" s="11" t="s">
        <v>4028</v>
      </c>
      <c r="G262" s="11" t="s">
        <v>4029</v>
      </c>
      <c r="H262" s="11" t="s">
        <v>4030</v>
      </c>
      <c r="I262" s="11" t="s">
        <v>4031</v>
      </c>
      <c r="J262" s="11" t="s">
        <v>4032</v>
      </c>
      <c r="K262" s="11" t="s">
        <v>4033</v>
      </c>
      <c r="L262" s="11" t="s">
        <v>4034</v>
      </c>
      <c r="M262" s="11" t="s">
        <v>4035</v>
      </c>
      <c r="N262" s="11" t="s">
        <v>3857</v>
      </c>
      <c r="O262" s="11" t="s">
        <v>4036</v>
      </c>
      <c r="P262" s="11" t="s">
        <v>4037</v>
      </c>
      <c r="Q262" s="11" t="s">
        <v>4038</v>
      </c>
      <c r="R262" s="11" t="s">
        <v>87</v>
      </c>
      <c r="S262" s="11" t="s">
        <v>87</v>
      </c>
      <c r="T262" s="11" t="s">
        <v>4039</v>
      </c>
      <c r="U262" s="14"/>
      <c r="V262" s="14"/>
      <c r="W262" s="15" t="str">
        <f t="shared" si="4"/>
        <v/>
      </c>
      <c r="X262" s="16"/>
    </row>
    <row r="263" spans="1:24" ht="70" x14ac:dyDescent="0.2">
      <c r="A263" s="11" t="s">
        <v>3487</v>
      </c>
      <c r="B263" s="11" t="s">
        <v>3815</v>
      </c>
      <c r="C263" s="13" t="s">
        <v>4040</v>
      </c>
      <c r="D263" s="9" t="s">
        <v>4041</v>
      </c>
      <c r="E263" s="11" t="s">
        <v>4042</v>
      </c>
      <c r="F263" s="11" t="s">
        <v>4043</v>
      </c>
      <c r="G263" s="11" t="s">
        <v>4044</v>
      </c>
      <c r="H263" s="11" t="s">
        <v>4045</v>
      </c>
      <c r="I263" s="11" t="s">
        <v>4046</v>
      </c>
      <c r="J263" s="11" t="s">
        <v>4047</v>
      </c>
      <c r="K263" s="11" t="s">
        <v>4048</v>
      </c>
      <c r="L263" s="11" t="s">
        <v>4049</v>
      </c>
      <c r="M263" s="11" t="s">
        <v>4050</v>
      </c>
      <c r="N263" s="11" t="s">
        <v>3515</v>
      </c>
      <c r="O263" s="11" t="s">
        <v>4051</v>
      </c>
      <c r="P263" s="11" t="s">
        <v>3843</v>
      </c>
      <c r="Q263" s="11" t="s">
        <v>3518</v>
      </c>
      <c r="R263" s="11" t="s">
        <v>87</v>
      </c>
      <c r="S263" s="11" t="s">
        <v>87</v>
      </c>
      <c r="T263" s="11" t="s">
        <v>4052</v>
      </c>
      <c r="U263" s="14"/>
      <c r="V263" s="14"/>
      <c r="W263" s="15" t="str">
        <f t="shared" si="4"/>
        <v/>
      </c>
      <c r="X263" s="16"/>
    </row>
    <row r="264" spans="1:24" ht="70" x14ac:dyDescent="0.2">
      <c r="A264" s="11" t="s">
        <v>3487</v>
      </c>
      <c r="B264" s="11" t="s">
        <v>3815</v>
      </c>
      <c r="C264" s="13" t="s">
        <v>4053</v>
      </c>
      <c r="D264" s="9" t="s">
        <v>4054</v>
      </c>
      <c r="E264" s="11" t="s">
        <v>4055</v>
      </c>
      <c r="F264" s="11" t="s">
        <v>4056</v>
      </c>
      <c r="G264" s="11" t="s">
        <v>4057</v>
      </c>
      <c r="H264" s="11" t="s">
        <v>4058</v>
      </c>
      <c r="I264" s="11" t="s">
        <v>4059</v>
      </c>
      <c r="J264" s="11" t="s">
        <v>4060</v>
      </c>
      <c r="K264" s="11" t="s">
        <v>4061</v>
      </c>
      <c r="L264" s="11" t="s">
        <v>4062</v>
      </c>
      <c r="M264" s="11" t="s">
        <v>4063</v>
      </c>
      <c r="N264" s="11" t="s">
        <v>4064</v>
      </c>
      <c r="O264" s="11" t="s">
        <v>4065</v>
      </c>
      <c r="P264" s="11" t="s">
        <v>4066</v>
      </c>
      <c r="Q264" s="11" t="s">
        <v>1094</v>
      </c>
      <c r="R264" s="11" t="s">
        <v>87</v>
      </c>
      <c r="S264" s="11" t="s">
        <v>87</v>
      </c>
      <c r="T264" s="11" t="s">
        <v>4067</v>
      </c>
      <c r="U264" s="14"/>
      <c r="V264" s="14"/>
      <c r="W264" s="15" t="str">
        <f t="shared" si="4"/>
        <v/>
      </c>
      <c r="X264" s="16"/>
    </row>
    <row r="265" spans="1:24" ht="70" x14ac:dyDescent="0.2">
      <c r="A265" s="11" t="s">
        <v>3487</v>
      </c>
      <c r="B265" s="11" t="s">
        <v>3815</v>
      </c>
      <c r="C265" s="13" t="s">
        <v>4068</v>
      </c>
      <c r="D265" s="9" t="s">
        <v>4069</v>
      </c>
      <c r="E265" s="11" t="s">
        <v>4070</v>
      </c>
      <c r="F265" s="11" t="s">
        <v>4071</v>
      </c>
      <c r="G265" s="11" t="s">
        <v>4072</v>
      </c>
      <c r="H265" s="11" t="s">
        <v>4073</v>
      </c>
      <c r="I265" s="11" t="s">
        <v>4074</v>
      </c>
      <c r="J265" s="11" t="s">
        <v>4075</v>
      </c>
      <c r="K265" s="11" t="s">
        <v>4076</v>
      </c>
      <c r="L265" s="11" t="s">
        <v>4077</v>
      </c>
      <c r="M265" s="11" t="s">
        <v>4078</v>
      </c>
      <c r="N265" s="11" t="s">
        <v>4079</v>
      </c>
      <c r="O265" s="11" t="s">
        <v>4080</v>
      </c>
      <c r="P265" s="11" t="s">
        <v>2099</v>
      </c>
      <c r="Q265" s="11" t="s">
        <v>2100</v>
      </c>
      <c r="R265" s="11" t="s">
        <v>87</v>
      </c>
      <c r="S265" s="11" t="s">
        <v>87</v>
      </c>
      <c r="T265" s="11" t="s">
        <v>4081</v>
      </c>
      <c r="U265" s="14"/>
      <c r="V265" s="14"/>
      <c r="W265" s="15" t="str">
        <f t="shared" si="4"/>
        <v/>
      </c>
      <c r="X265" s="16"/>
    </row>
    <row r="266" spans="1:24" ht="70" x14ac:dyDescent="0.2">
      <c r="A266" s="11" t="s">
        <v>3487</v>
      </c>
      <c r="B266" s="11" t="s">
        <v>3815</v>
      </c>
      <c r="C266" s="13" t="s">
        <v>4082</v>
      </c>
      <c r="D266" s="9" t="s">
        <v>4083</v>
      </c>
      <c r="E266" s="11" t="s">
        <v>4084</v>
      </c>
      <c r="F266" s="11" t="s">
        <v>4085</v>
      </c>
      <c r="G266" s="11" t="s">
        <v>4086</v>
      </c>
      <c r="H266" s="11" t="s">
        <v>4087</v>
      </c>
      <c r="I266" s="11" t="s">
        <v>4088</v>
      </c>
      <c r="J266" s="11" t="s">
        <v>4089</v>
      </c>
      <c r="K266" s="11" t="s">
        <v>4090</v>
      </c>
      <c r="L266" s="11" t="s">
        <v>4091</v>
      </c>
      <c r="M266" s="11" t="s">
        <v>4092</v>
      </c>
      <c r="N266" s="11" t="s">
        <v>4093</v>
      </c>
      <c r="O266" s="11" t="s">
        <v>4094</v>
      </c>
      <c r="P266" s="11" t="s">
        <v>4095</v>
      </c>
      <c r="Q266" s="11" t="s">
        <v>3813</v>
      </c>
      <c r="R266" s="11" t="s">
        <v>87</v>
      </c>
      <c r="S266" s="11" t="s">
        <v>87</v>
      </c>
      <c r="T266" s="11" t="s">
        <v>4096</v>
      </c>
      <c r="U266" s="14"/>
      <c r="V266" s="14"/>
      <c r="W266" s="15" t="str">
        <f t="shared" si="4"/>
        <v/>
      </c>
      <c r="X266" s="16"/>
    </row>
    <row r="267" spans="1:24" ht="70" x14ac:dyDescent="0.2">
      <c r="A267" s="11" t="s">
        <v>3487</v>
      </c>
      <c r="B267" s="11" t="s">
        <v>3815</v>
      </c>
      <c r="C267" s="13" t="s">
        <v>4097</v>
      </c>
      <c r="D267" s="9" t="s">
        <v>4098</v>
      </c>
      <c r="E267" s="11" t="s">
        <v>4099</v>
      </c>
      <c r="F267" s="11" t="s">
        <v>4100</v>
      </c>
      <c r="G267" s="11" t="s">
        <v>4101</v>
      </c>
      <c r="H267" s="11" t="s">
        <v>4102</v>
      </c>
      <c r="I267" s="11" t="s">
        <v>4103</v>
      </c>
      <c r="J267" s="11" t="s">
        <v>4104</v>
      </c>
      <c r="K267" s="11" t="s">
        <v>4105</v>
      </c>
      <c r="L267" s="11" t="s">
        <v>4106</v>
      </c>
      <c r="M267" s="11" t="s">
        <v>4107</v>
      </c>
      <c r="N267" s="11" t="s">
        <v>4108</v>
      </c>
      <c r="O267" s="11" t="s">
        <v>4109</v>
      </c>
      <c r="P267" s="11" t="s">
        <v>4110</v>
      </c>
      <c r="Q267" s="11" t="s">
        <v>3675</v>
      </c>
      <c r="R267" s="11" t="s">
        <v>87</v>
      </c>
      <c r="S267" s="11" t="s">
        <v>87</v>
      </c>
      <c r="T267" s="11" t="s">
        <v>4111</v>
      </c>
      <c r="U267" s="14"/>
      <c r="V267" s="14"/>
      <c r="W267" s="15" t="str">
        <f t="shared" si="4"/>
        <v/>
      </c>
      <c r="X267" s="16"/>
    </row>
    <row r="268" spans="1:24" ht="70" x14ac:dyDescent="0.2">
      <c r="A268" s="11" t="s">
        <v>3487</v>
      </c>
      <c r="B268" s="11" t="s">
        <v>3815</v>
      </c>
      <c r="C268" s="13" t="s">
        <v>4112</v>
      </c>
      <c r="D268" s="9" t="s">
        <v>4113</v>
      </c>
      <c r="E268" s="11" t="s">
        <v>4114</v>
      </c>
      <c r="F268" s="11" t="s">
        <v>4115</v>
      </c>
      <c r="G268" s="11" t="s">
        <v>4116</v>
      </c>
      <c r="H268" s="11" t="s">
        <v>4117</v>
      </c>
      <c r="I268" s="11" t="s">
        <v>4118</v>
      </c>
      <c r="J268" s="11" t="s">
        <v>4119</v>
      </c>
      <c r="K268" s="11" t="s">
        <v>4120</v>
      </c>
      <c r="L268" s="11" t="s">
        <v>4121</v>
      </c>
      <c r="M268" s="11" t="s">
        <v>4122</v>
      </c>
      <c r="N268" s="11" t="s">
        <v>4123</v>
      </c>
      <c r="O268" s="11" t="s">
        <v>4124</v>
      </c>
      <c r="P268" s="11" t="s">
        <v>4125</v>
      </c>
      <c r="Q268" s="11" t="s">
        <v>4126</v>
      </c>
      <c r="R268" s="11" t="s">
        <v>87</v>
      </c>
      <c r="S268" s="11" t="s">
        <v>87</v>
      </c>
      <c r="T268" s="11" t="s">
        <v>4127</v>
      </c>
      <c r="U268" s="14"/>
      <c r="V268" s="14"/>
      <c r="W268" s="15" t="str">
        <f t="shared" si="4"/>
        <v/>
      </c>
      <c r="X268" s="16"/>
    </row>
    <row r="269" spans="1:24" ht="70" x14ac:dyDescent="0.2">
      <c r="A269" s="11" t="s">
        <v>3487</v>
      </c>
      <c r="B269" s="11" t="s">
        <v>4128</v>
      </c>
      <c r="C269" s="13" t="s">
        <v>4129</v>
      </c>
      <c r="D269" s="9" t="s">
        <v>4130</v>
      </c>
      <c r="E269" s="11" t="s">
        <v>4131</v>
      </c>
      <c r="F269" s="11" t="s">
        <v>4132</v>
      </c>
      <c r="G269" s="11" t="s">
        <v>4133</v>
      </c>
      <c r="H269" s="11" t="s">
        <v>4134</v>
      </c>
      <c r="I269" s="11" t="s">
        <v>4135</v>
      </c>
      <c r="J269" s="11" t="s">
        <v>4136</v>
      </c>
      <c r="K269" s="11" t="s">
        <v>4137</v>
      </c>
      <c r="L269" s="11" t="s">
        <v>4138</v>
      </c>
      <c r="M269" s="11" t="s">
        <v>4139</v>
      </c>
      <c r="N269" s="11" t="s">
        <v>3515</v>
      </c>
      <c r="O269" s="11" t="s">
        <v>3516</v>
      </c>
      <c r="P269" s="11" t="s">
        <v>3517</v>
      </c>
      <c r="Q269" s="11" t="s">
        <v>4140</v>
      </c>
      <c r="R269" s="11" t="s">
        <v>87</v>
      </c>
      <c r="S269" s="11" t="s">
        <v>87</v>
      </c>
      <c r="T269" s="11" t="s">
        <v>4141</v>
      </c>
      <c r="U269" s="14"/>
      <c r="V269" s="14"/>
      <c r="W269" s="15" t="str">
        <f t="shared" si="4"/>
        <v/>
      </c>
      <c r="X269" s="16"/>
    </row>
    <row r="270" spans="1:24" ht="70" x14ac:dyDescent="0.2">
      <c r="A270" s="11" t="s">
        <v>3487</v>
      </c>
      <c r="B270" s="11" t="s">
        <v>4128</v>
      </c>
      <c r="C270" s="13" t="s">
        <v>4142</v>
      </c>
      <c r="D270" s="9" t="s">
        <v>4143</v>
      </c>
      <c r="E270" s="11" t="s">
        <v>4144</v>
      </c>
      <c r="F270" s="11" t="s">
        <v>4145</v>
      </c>
      <c r="G270" s="11" t="s">
        <v>4146</v>
      </c>
      <c r="H270" s="11" t="s">
        <v>4147</v>
      </c>
      <c r="I270" s="11" t="s">
        <v>4148</v>
      </c>
      <c r="J270" s="11" t="s">
        <v>4149</v>
      </c>
      <c r="K270" s="11" t="s">
        <v>4150</v>
      </c>
      <c r="L270" s="11" t="s">
        <v>4151</v>
      </c>
      <c r="M270" s="11" t="s">
        <v>4152</v>
      </c>
      <c r="N270" s="11" t="s">
        <v>4153</v>
      </c>
      <c r="O270" s="11" t="s">
        <v>4154</v>
      </c>
      <c r="P270" s="11" t="s">
        <v>4155</v>
      </c>
      <c r="Q270" s="11" t="s">
        <v>4156</v>
      </c>
      <c r="R270" s="11" t="s">
        <v>87</v>
      </c>
      <c r="S270" s="11" t="s">
        <v>87</v>
      </c>
      <c r="T270" s="11" t="s">
        <v>4157</v>
      </c>
      <c r="U270" s="14"/>
      <c r="V270" s="14"/>
      <c r="W270" s="15" t="str">
        <f t="shared" si="4"/>
        <v/>
      </c>
      <c r="X270" s="16"/>
    </row>
    <row r="271" spans="1:24" ht="70" x14ac:dyDescent="0.2">
      <c r="A271" s="11" t="s">
        <v>3487</v>
      </c>
      <c r="B271" s="11" t="s">
        <v>4128</v>
      </c>
      <c r="C271" s="13" t="s">
        <v>4158</v>
      </c>
      <c r="D271" s="9" t="s">
        <v>4159</v>
      </c>
      <c r="E271" s="11" t="s">
        <v>4160</v>
      </c>
      <c r="F271" s="11" t="s">
        <v>4161</v>
      </c>
      <c r="G271" s="11" t="s">
        <v>4162</v>
      </c>
      <c r="H271" s="11" t="s">
        <v>4163</v>
      </c>
      <c r="I271" s="11" t="s">
        <v>4164</v>
      </c>
      <c r="J271" s="11" t="s">
        <v>4165</v>
      </c>
      <c r="K271" s="11" t="s">
        <v>4166</v>
      </c>
      <c r="L271" s="11" t="s">
        <v>4167</v>
      </c>
      <c r="M271" s="11" t="s">
        <v>4168</v>
      </c>
      <c r="N271" s="11" t="s">
        <v>3933</v>
      </c>
      <c r="O271" s="11" t="s">
        <v>4169</v>
      </c>
      <c r="P271" s="11" t="s">
        <v>3517</v>
      </c>
      <c r="Q271" s="11" t="s">
        <v>4140</v>
      </c>
      <c r="R271" s="11" t="s">
        <v>87</v>
      </c>
      <c r="S271" s="11" t="s">
        <v>87</v>
      </c>
      <c r="T271" s="11" t="s">
        <v>4170</v>
      </c>
      <c r="U271" s="14"/>
      <c r="V271" s="14"/>
      <c r="W271" s="15" t="str">
        <f t="shared" si="4"/>
        <v/>
      </c>
      <c r="X271" s="16"/>
    </row>
    <row r="272" spans="1:24" ht="56" x14ac:dyDescent="0.2">
      <c r="A272" s="11" t="s">
        <v>3487</v>
      </c>
      <c r="B272" s="11" t="s">
        <v>4128</v>
      </c>
      <c r="C272" s="13" t="s">
        <v>4171</v>
      </c>
      <c r="D272" s="9" t="s">
        <v>4172</v>
      </c>
      <c r="E272" s="11" t="s">
        <v>4173</v>
      </c>
      <c r="F272" s="11" t="s">
        <v>4174</v>
      </c>
      <c r="G272" s="11" t="s">
        <v>4175</v>
      </c>
      <c r="H272" s="11" t="s">
        <v>4176</v>
      </c>
      <c r="I272" s="11" t="s">
        <v>4177</v>
      </c>
      <c r="J272" s="11" t="s">
        <v>4178</v>
      </c>
      <c r="K272" s="11" t="s">
        <v>4179</v>
      </c>
      <c r="L272" s="11" t="s">
        <v>4180</v>
      </c>
      <c r="M272" s="11" t="s">
        <v>4181</v>
      </c>
      <c r="N272" s="11" t="s">
        <v>3351</v>
      </c>
      <c r="O272" s="11" t="s">
        <v>4182</v>
      </c>
      <c r="P272" s="11" t="s">
        <v>4183</v>
      </c>
      <c r="Q272" s="11" t="s">
        <v>3891</v>
      </c>
      <c r="R272" s="11" t="s">
        <v>87</v>
      </c>
      <c r="S272" s="11" t="s">
        <v>87</v>
      </c>
      <c r="T272" s="11" t="s">
        <v>4184</v>
      </c>
      <c r="U272" s="14"/>
      <c r="V272" s="14"/>
      <c r="W272" s="15" t="str">
        <f t="shared" si="4"/>
        <v/>
      </c>
      <c r="X272" s="16"/>
    </row>
    <row r="273" spans="1:24" ht="70" x14ac:dyDescent="0.2">
      <c r="A273" s="11" t="s">
        <v>3487</v>
      </c>
      <c r="B273" s="11" t="s">
        <v>4128</v>
      </c>
      <c r="C273" s="13" t="s">
        <v>4185</v>
      </c>
      <c r="D273" s="9" t="s">
        <v>4186</v>
      </c>
      <c r="E273" s="11" t="s">
        <v>4187</v>
      </c>
      <c r="F273" s="11" t="s">
        <v>4188</v>
      </c>
      <c r="G273" s="11" t="s">
        <v>4189</v>
      </c>
      <c r="H273" s="11" t="s">
        <v>4190</v>
      </c>
      <c r="I273" s="11" t="s">
        <v>4191</v>
      </c>
      <c r="J273" s="11" t="s">
        <v>4192</v>
      </c>
      <c r="K273" s="11" t="s">
        <v>4193</v>
      </c>
      <c r="L273" s="11" t="s">
        <v>4194</v>
      </c>
      <c r="M273" s="11" t="s">
        <v>4195</v>
      </c>
      <c r="N273" s="11" t="s">
        <v>3351</v>
      </c>
      <c r="O273" s="11" t="s">
        <v>4196</v>
      </c>
      <c r="P273" s="11" t="s">
        <v>3604</v>
      </c>
      <c r="Q273" s="11" t="s">
        <v>3605</v>
      </c>
      <c r="R273" s="11" t="s">
        <v>87</v>
      </c>
      <c r="S273" s="11" t="s">
        <v>87</v>
      </c>
      <c r="T273" s="11" t="s">
        <v>4197</v>
      </c>
      <c r="U273" s="14"/>
      <c r="V273" s="14"/>
      <c r="W273" s="15" t="str">
        <f t="shared" si="4"/>
        <v/>
      </c>
      <c r="X273" s="16"/>
    </row>
    <row r="274" spans="1:24" ht="70" x14ac:dyDescent="0.2">
      <c r="A274" s="11" t="s">
        <v>3487</v>
      </c>
      <c r="B274" s="11" t="s">
        <v>4128</v>
      </c>
      <c r="C274" s="13" t="s">
        <v>4198</v>
      </c>
      <c r="D274" s="9" t="s">
        <v>4199</v>
      </c>
      <c r="E274" s="11" t="s">
        <v>4200</v>
      </c>
      <c r="F274" s="11" t="s">
        <v>4201</v>
      </c>
      <c r="G274" s="11" t="s">
        <v>4202</v>
      </c>
      <c r="H274" s="11" t="s">
        <v>4203</v>
      </c>
      <c r="I274" s="11" t="s">
        <v>4204</v>
      </c>
      <c r="J274" s="11" t="s">
        <v>4205</v>
      </c>
      <c r="K274" s="11" t="s">
        <v>4206</v>
      </c>
      <c r="L274" s="11" t="s">
        <v>4207</v>
      </c>
      <c r="M274" s="11" t="s">
        <v>4208</v>
      </c>
      <c r="N274" s="11" t="s">
        <v>4209</v>
      </c>
      <c r="O274" s="11" t="s">
        <v>4210</v>
      </c>
      <c r="P274" s="11" t="s">
        <v>4211</v>
      </c>
      <c r="Q274" s="11" t="s">
        <v>3605</v>
      </c>
      <c r="R274" s="11" t="s">
        <v>87</v>
      </c>
      <c r="S274" s="11" t="s">
        <v>87</v>
      </c>
      <c r="T274" s="11" t="s">
        <v>4212</v>
      </c>
      <c r="U274" s="14"/>
      <c r="V274" s="14"/>
      <c r="W274" s="15" t="str">
        <f t="shared" si="4"/>
        <v/>
      </c>
      <c r="X274" s="16"/>
    </row>
    <row r="275" spans="1:24" ht="70" x14ac:dyDescent="0.2">
      <c r="A275" s="11" t="s">
        <v>3487</v>
      </c>
      <c r="B275" s="11" t="s">
        <v>4128</v>
      </c>
      <c r="C275" s="13" t="s">
        <v>4213</v>
      </c>
      <c r="D275" s="9" t="s">
        <v>4214</v>
      </c>
      <c r="E275" s="11" t="s">
        <v>4215</v>
      </c>
      <c r="F275" s="11" t="s">
        <v>4216</v>
      </c>
      <c r="G275" s="11" t="s">
        <v>4217</v>
      </c>
      <c r="H275" s="11" t="s">
        <v>4218</v>
      </c>
      <c r="I275" s="11" t="s">
        <v>4219</v>
      </c>
      <c r="J275" s="11" t="s">
        <v>4220</v>
      </c>
      <c r="K275" s="11" t="s">
        <v>4221</v>
      </c>
      <c r="L275" s="11" t="s">
        <v>4222</v>
      </c>
      <c r="M275" s="11" t="s">
        <v>4223</v>
      </c>
      <c r="N275" s="11" t="s">
        <v>3933</v>
      </c>
      <c r="O275" s="11" t="s">
        <v>4224</v>
      </c>
      <c r="P275" s="11" t="s">
        <v>4225</v>
      </c>
      <c r="Q275" s="11" t="s">
        <v>3828</v>
      </c>
      <c r="R275" s="11" t="s">
        <v>87</v>
      </c>
      <c r="S275" s="11" t="s">
        <v>87</v>
      </c>
      <c r="T275" s="11" t="s">
        <v>4226</v>
      </c>
      <c r="U275" s="14"/>
      <c r="V275" s="14"/>
      <c r="W275" s="15" t="str">
        <f t="shared" si="4"/>
        <v/>
      </c>
      <c r="X275" s="16"/>
    </row>
    <row r="276" spans="1:24" ht="70" x14ac:dyDescent="0.2">
      <c r="A276" s="11" t="s">
        <v>3487</v>
      </c>
      <c r="B276" s="11" t="s">
        <v>4128</v>
      </c>
      <c r="C276" s="13" t="s">
        <v>4227</v>
      </c>
      <c r="D276" s="9" t="s">
        <v>4228</v>
      </c>
      <c r="E276" s="11" t="s">
        <v>4229</v>
      </c>
      <c r="F276" s="11" t="s">
        <v>4230</v>
      </c>
      <c r="G276" s="11" t="s">
        <v>4231</v>
      </c>
      <c r="H276" s="11" t="s">
        <v>4232</v>
      </c>
      <c r="I276" s="11" t="s">
        <v>4233</v>
      </c>
      <c r="J276" s="11" t="s">
        <v>4234</v>
      </c>
      <c r="K276" s="11" t="s">
        <v>4235</v>
      </c>
      <c r="L276" s="11" t="s">
        <v>4236</v>
      </c>
      <c r="M276" s="11" t="s">
        <v>4237</v>
      </c>
      <c r="N276" s="11" t="s">
        <v>4238</v>
      </c>
      <c r="O276" s="11" t="s">
        <v>4239</v>
      </c>
      <c r="P276" s="11" t="s">
        <v>4240</v>
      </c>
      <c r="Q276" s="11" t="s">
        <v>4241</v>
      </c>
      <c r="R276" s="11" t="s">
        <v>87</v>
      </c>
      <c r="S276" s="11" t="s">
        <v>87</v>
      </c>
      <c r="T276" s="11" t="s">
        <v>4242</v>
      </c>
      <c r="U276" s="14"/>
      <c r="V276" s="14"/>
      <c r="W276" s="15" t="str">
        <f t="shared" si="4"/>
        <v/>
      </c>
      <c r="X276" s="16"/>
    </row>
    <row r="277" spans="1:24" ht="70" x14ac:dyDescent="0.2">
      <c r="A277" s="11" t="s">
        <v>3487</v>
      </c>
      <c r="B277" s="11" t="s">
        <v>4128</v>
      </c>
      <c r="C277" s="13" t="s">
        <v>4243</v>
      </c>
      <c r="D277" s="9" t="s">
        <v>4244</v>
      </c>
      <c r="E277" s="11" t="s">
        <v>4245</v>
      </c>
      <c r="F277" s="11" t="s">
        <v>4246</v>
      </c>
      <c r="G277" s="11" t="s">
        <v>4247</v>
      </c>
      <c r="H277" s="11" t="s">
        <v>4248</v>
      </c>
      <c r="I277" s="11" t="s">
        <v>4249</v>
      </c>
      <c r="J277" s="11" t="s">
        <v>4250</v>
      </c>
      <c r="K277" s="11" t="s">
        <v>4251</v>
      </c>
      <c r="L277" s="11" t="s">
        <v>4252</v>
      </c>
      <c r="M277" s="11" t="s">
        <v>4253</v>
      </c>
      <c r="N277" s="11" t="s">
        <v>3515</v>
      </c>
      <c r="O277" s="11" t="s">
        <v>4254</v>
      </c>
      <c r="P277" s="11" t="s">
        <v>3827</v>
      </c>
      <c r="Q277" s="11" t="s">
        <v>3828</v>
      </c>
      <c r="R277" s="11" t="s">
        <v>87</v>
      </c>
      <c r="S277" s="11" t="s">
        <v>87</v>
      </c>
      <c r="T277" s="11" t="s">
        <v>4255</v>
      </c>
      <c r="U277" s="14"/>
      <c r="V277" s="14"/>
      <c r="W277" s="15" t="str">
        <f t="shared" si="4"/>
        <v/>
      </c>
      <c r="X277" s="16"/>
    </row>
    <row r="278" spans="1:24" ht="70" x14ac:dyDescent="0.2">
      <c r="A278" s="11" t="s">
        <v>3487</v>
      </c>
      <c r="B278" s="11" t="s">
        <v>4128</v>
      </c>
      <c r="C278" s="13" t="s">
        <v>4256</v>
      </c>
      <c r="D278" s="9" t="s">
        <v>4257</v>
      </c>
      <c r="E278" s="11" t="s">
        <v>4258</v>
      </c>
      <c r="F278" s="11" t="s">
        <v>4259</v>
      </c>
      <c r="G278" s="11" t="s">
        <v>4260</v>
      </c>
      <c r="H278" s="11" t="s">
        <v>4261</v>
      </c>
      <c r="I278" s="11" t="s">
        <v>4262</v>
      </c>
      <c r="J278" s="11" t="s">
        <v>4263</v>
      </c>
      <c r="K278" s="11" t="s">
        <v>4264</v>
      </c>
      <c r="L278" s="11" t="s">
        <v>4265</v>
      </c>
      <c r="M278" s="11" t="s">
        <v>4266</v>
      </c>
      <c r="N278" s="11" t="s">
        <v>4267</v>
      </c>
      <c r="O278" s="11" t="s">
        <v>4080</v>
      </c>
      <c r="P278" s="11" t="s">
        <v>2099</v>
      </c>
      <c r="Q278" s="11" t="s">
        <v>2100</v>
      </c>
      <c r="R278" s="11" t="s">
        <v>87</v>
      </c>
      <c r="S278" s="11" t="s">
        <v>87</v>
      </c>
      <c r="T278" s="11" t="s">
        <v>4268</v>
      </c>
      <c r="U278" s="14"/>
      <c r="V278" s="14"/>
      <c r="W278" s="15" t="str">
        <f t="shared" si="4"/>
        <v/>
      </c>
      <c r="X278" s="16"/>
    </row>
    <row r="279" spans="1:24" ht="70" x14ac:dyDescent="0.2">
      <c r="A279" s="11" t="s">
        <v>3487</v>
      </c>
      <c r="B279" s="11" t="s">
        <v>4128</v>
      </c>
      <c r="C279" s="13" t="s">
        <v>4269</v>
      </c>
      <c r="D279" s="9" t="s">
        <v>4270</v>
      </c>
      <c r="E279" s="11" t="s">
        <v>4271</v>
      </c>
      <c r="F279" s="11" t="s">
        <v>4272</v>
      </c>
      <c r="G279" s="11" t="s">
        <v>4273</v>
      </c>
      <c r="H279" s="11" t="s">
        <v>4274</v>
      </c>
      <c r="I279" s="11" t="s">
        <v>4275</v>
      </c>
      <c r="J279" s="11" t="s">
        <v>4276</v>
      </c>
      <c r="K279" s="11" t="s">
        <v>4277</v>
      </c>
      <c r="L279" s="11" t="s">
        <v>4278</v>
      </c>
      <c r="M279" s="11" t="s">
        <v>4279</v>
      </c>
      <c r="N279" s="11" t="s">
        <v>4280</v>
      </c>
      <c r="O279" s="11" t="s">
        <v>4281</v>
      </c>
      <c r="P279" s="11" t="s">
        <v>4282</v>
      </c>
      <c r="Q279" s="11" t="s">
        <v>4283</v>
      </c>
      <c r="R279" s="11" t="s">
        <v>87</v>
      </c>
      <c r="S279" s="11" t="s">
        <v>87</v>
      </c>
      <c r="T279" s="11" t="s">
        <v>4284</v>
      </c>
      <c r="U279" s="14"/>
      <c r="V279" s="14"/>
      <c r="W279" s="15" t="str">
        <f t="shared" si="4"/>
        <v/>
      </c>
      <c r="X279" s="16"/>
    </row>
    <row r="280" spans="1:24" ht="70" x14ac:dyDescent="0.2">
      <c r="A280" s="11" t="s">
        <v>3487</v>
      </c>
      <c r="B280" s="11" t="s">
        <v>4128</v>
      </c>
      <c r="C280" s="13" t="s">
        <v>4285</v>
      </c>
      <c r="D280" s="9" t="s">
        <v>4286</v>
      </c>
      <c r="E280" s="11" t="s">
        <v>4287</v>
      </c>
      <c r="F280" s="11" t="s">
        <v>4288</v>
      </c>
      <c r="G280" s="11" t="s">
        <v>4289</v>
      </c>
      <c r="H280" s="11" t="s">
        <v>4290</v>
      </c>
      <c r="I280" s="11" t="s">
        <v>4291</v>
      </c>
      <c r="J280" s="11" t="s">
        <v>4292</v>
      </c>
      <c r="K280" s="11" t="s">
        <v>4293</v>
      </c>
      <c r="L280" s="11" t="s">
        <v>4294</v>
      </c>
      <c r="M280" s="11" t="s">
        <v>4295</v>
      </c>
      <c r="N280" s="11" t="s">
        <v>4296</v>
      </c>
      <c r="O280" s="11" t="s">
        <v>4297</v>
      </c>
      <c r="P280" s="11" t="s">
        <v>4298</v>
      </c>
      <c r="Q280" s="11" t="s">
        <v>4299</v>
      </c>
      <c r="R280" s="11" t="s">
        <v>87</v>
      </c>
      <c r="S280" s="11" t="s">
        <v>87</v>
      </c>
      <c r="T280" s="11" t="s">
        <v>4300</v>
      </c>
      <c r="U280" s="14"/>
      <c r="V280" s="14"/>
      <c r="W280" s="15" t="str">
        <f t="shared" si="4"/>
        <v/>
      </c>
      <c r="X280" s="16"/>
    </row>
    <row r="281" spans="1:24" ht="70" x14ac:dyDescent="0.2">
      <c r="A281" s="11" t="s">
        <v>3487</v>
      </c>
      <c r="B281" s="11" t="s">
        <v>4128</v>
      </c>
      <c r="C281" s="13" t="s">
        <v>4301</v>
      </c>
      <c r="D281" s="9" t="s">
        <v>4302</v>
      </c>
      <c r="E281" s="11" t="s">
        <v>4303</v>
      </c>
      <c r="F281" s="11" t="s">
        <v>4304</v>
      </c>
      <c r="G281" s="11" t="s">
        <v>4305</v>
      </c>
      <c r="H281" s="11" t="s">
        <v>4306</v>
      </c>
      <c r="I281" s="11" t="s">
        <v>4307</v>
      </c>
      <c r="J281" s="11" t="s">
        <v>4308</v>
      </c>
      <c r="K281" s="11" t="s">
        <v>4309</v>
      </c>
      <c r="L281" s="11" t="s">
        <v>4310</v>
      </c>
      <c r="M281" s="11" t="s">
        <v>4311</v>
      </c>
      <c r="N281" s="11" t="s">
        <v>4312</v>
      </c>
      <c r="O281" s="11" t="s">
        <v>4313</v>
      </c>
      <c r="P281" s="11" t="s">
        <v>4314</v>
      </c>
      <c r="Q281" s="11" t="s">
        <v>3605</v>
      </c>
      <c r="R281" s="11" t="s">
        <v>87</v>
      </c>
      <c r="S281" s="11" t="s">
        <v>87</v>
      </c>
      <c r="T281" s="11" t="s">
        <v>4315</v>
      </c>
      <c r="U281" s="14"/>
      <c r="V281" s="14"/>
      <c r="W281" s="15" t="str">
        <f t="shared" si="4"/>
        <v/>
      </c>
      <c r="X281" s="16"/>
    </row>
    <row r="282" spans="1:24" ht="70" x14ac:dyDescent="0.2">
      <c r="A282" s="11" t="s">
        <v>3487</v>
      </c>
      <c r="B282" s="11" t="s">
        <v>4128</v>
      </c>
      <c r="C282" s="13" t="s">
        <v>4316</v>
      </c>
      <c r="D282" s="9" t="s">
        <v>4317</v>
      </c>
      <c r="E282" s="11" t="s">
        <v>4318</v>
      </c>
      <c r="F282" s="11" t="s">
        <v>4319</v>
      </c>
      <c r="G282" s="11" t="s">
        <v>4320</v>
      </c>
      <c r="H282" s="11" t="s">
        <v>4321</v>
      </c>
      <c r="I282" s="11" t="s">
        <v>4322</v>
      </c>
      <c r="J282" s="11" t="s">
        <v>4323</v>
      </c>
      <c r="K282" s="11" t="s">
        <v>4324</v>
      </c>
      <c r="L282" s="11" t="s">
        <v>4325</v>
      </c>
      <c r="M282" s="11" t="s">
        <v>4326</v>
      </c>
      <c r="N282" s="11" t="s">
        <v>2187</v>
      </c>
      <c r="O282" s="11" t="s">
        <v>4327</v>
      </c>
      <c r="P282" s="11" t="s">
        <v>4328</v>
      </c>
      <c r="Q282" s="11" t="s">
        <v>4329</v>
      </c>
      <c r="R282" s="11" t="s">
        <v>87</v>
      </c>
      <c r="S282" s="11" t="s">
        <v>87</v>
      </c>
      <c r="T282" s="11" t="s">
        <v>4330</v>
      </c>
      <c r="U282" s="14"/>
      <c r="V282" s="14"/>
      <c r="W282" s="15" t="str">
        <f t="shared" si="4"/>
        <v/>
      </c>
      <c r="X282" s="16"/>
    </row>
    <row r="283" spans="1:24" ht="70" x14ac:dyDescent="0.2">
      <c r="A283" s="11" t="s">
        <v>3487</v>
      </c>
      <c r="B283" s="11" t="s">
        <v>4128</v>
      </c>
      <c r="C283" s="13" t="s">
        <v>4331</v>
      </c>
      <c r="D283" s="9" t="s">
        <v>4332</v>
      </c>
      <c r="E283" s="11" t="s">
        <v>4333</v>
      </c>
      <c r="F283" s="11" t="s">
        <v>4334</v>
      </c>
      <c r="G283" s="11" t="s">
        <v>4335</v>
      </c>
      <c r="H283" s="11" t="s">
        <v>4336</v>
      </c>
      <c r="I283" s="11" t="s">
        <v>4337</v>
      </c>
      <c r="J283" s="11" t="s">
        <v>4338</v>
      </c>
      <c r="K283" s="11" t="s">
        <v>4339</v>
      </c>
      <c r="L283" s="11" t="s">
        <v>4340</v>
      </c>
      <c r="M283" s="11" t="s">
        <v>4341</v>
      </c>
      <c r="N283" s="11" t="s">
        <v>3964</v>
      </c>
      <c r="O283" s="11" t="s">
        <v>4342</v>
      </c>
      <c r="P283" s="11" t="s">
        <v>3674</v>
      </c>
      <c r="Q283" s="11" t="s">
        <v>4329</v>
      </c>
      <c r="R283" s="11" t="s">
        <v>87</v>
      </c>
      <c r="S283" s="11" t="s">
        <v>87</v>
      </c>
      <c r="T283" s="11" t="s">
        <v>4343</v>
      </c>
      <c r="U283" s="14"/>
      <c r="V283" s="14"/>
      <c r="W283" s="15" t="str">
        <f t="shared" si="4"/>
        <v/>
      </c>
      <c r="X283" s="16"/>
    </row>
    <row r="284" spans="1:24" ht="70" x14ac:dyDescent="0.2">
      <c r="A284" s="11" t="s">
        <v>3487</v>
      </c>
      <c r="B284" s="11" t="s">
        <v>4128</v>
      </c>
      <c r="C284" s="13" t="s">
        <v>4344</v>
      </c>
      <c r="D284" s="9" t="s">
        <v>4345</v>
      </c>
      <c r="E284" s="11" t="s">
        <v>4346</v>
      </c>
      <c r="F284" s="11" t="s">
        <v>4347</v>
      </c>
      <c r="G284" s="11" t="s">
        <v>4348</v>
      </c>
      <c r="H284" s="11" t="s">
        <v>4349</v>
      </c>
      <c r="I284" s="11" t="s">
        <v>4350</v>
      </c>
      <c r="J284" s="11" t="s">
        <v>4351</v>
      </c>
      <c r="K284" s="11" t="s">
        <v>4352</v>
      </c>
      <c r="L284" s="11" t="s">
        <v>4353</v>
      </c>
      <c r="M284" s="11" t="s">
        <v>4354</v>
      </c>
      <c r="N284" s="11" t="s">
        <v>2011</v>
      </c>
      <c r="O284" s="11" t="s">
        <v>4355</v>
      </c>
      <c r="P284" s="11" t="s">
        <v>2609</v>
      </c>
      <c r="Q284" s="11" t="s">
        <v>4356</v>
      </c>
      <c r="R284" s="11" t="s">
        <v>87</v>
      </c>
      <c r="S284" s="11" t="s">
        <v>87</v>
      </c>
      <c r="T284" s="11" t="s">
        <v>4357</v>
      </c>
      <c r="U284" s="14"/>
      <c r="V284" s="14"/>
      <c r="W284" s="15" t="str">
        <f t="shared" si="4"/>
        <v/>
      </c>
      <c r="X284" s="16"/>
    </row>
    <row r="285" spans="1:24" ht="70" x14ac:dyDescent="0.2">
      <c r="A285" s="11" t="s">
        <v>3487</v>
      </c>
      <c r="B285" s="11" t="s">
        <v>4128</v>
      </c>
      <c r="C285" s="13" t="s">
        <v>4358</v>
      </c>
      <c r="D285" s="9" t="s">
        <v>4359</v>
      </c>
      <c r="E285" s="11" t="s">
        <v>4360</v>
      </c>
      <c r="F285" s="11" t="s">
        <v>4361</v>
      </c>
      <c r="G285" s="11" t="s">
        <v>4362</v>
      </c>
      <c r="H285" s="11" t="s">
        <v>4363</v>
      </c>
      <c r="I285" s="11" t="s">
        <v>4364</v>
      </c>
      <c r="J285" s="11" t="s">
        <v>4365</v>
      </c>
      <c r="K285" s="11" t="s">
        <v>4366</v>
      </c>
      <c r="L285" s="11" t="s">
        <v>4367</v>
      </c>
      <c r="M285" s="11" t="s">
        <v>4368</v>
      </c>
      <c r="N285" s="11" t="s">
        <v>4312</v>
      </c>
      <c r="O285" s="11" t="s">
        <v>4369</v>
      </c>
      <c r="P285" s="11" t="s">
        <v>4370</v>
      </c>
      <c r="Q285" s="11" t="s">
        <v>1094</v>
      </c>
      <c r="R285" s="11" t="s">
        <v>87</v>
      </c>
      <c r="S285" s="11" t="s">
        <v>87</v>
      </c>
      <c r="T285" s="11" t="s">
        <v>4371</v>
      </c>
      <c r="U285" s="14"/>
      <c r="V285" s="14"/>
      <c r="W285" s="15" t="str">
        <f t="shared" si="4"/>
        <v/>
      </c>
      <c r="X285" s="16"/>
    </row>
    <row r="286" spans="1:24" ht="70" x14ac:dyDescent="0.2">
      <c r="A286" s="11" t="s">
        <v>3487</v>
      </c>
      <c r="B286" s="11" t="s">
        <v>4128</v>
      </c>
      <c r="C286" s="13" t="s">
        <v>4372</v>
      </c>
      <c r="D286" s="9" t="s">
        <v>4373</v>
      </c>
      <c r="E286" s="11" t="s">
        <v>4374</v>
      </c>
      <c r="F286" s="11" t="s">
        <v>4375</v>
      </c>
      <c r="G286" s="11" t="s">
        <v>4376</v>
      </c>
      <c r="H286" s="11" t="s">
        <v>4377</v>
      </c>
      <c r="I286" s="11" t="s">
        <v>4378</v>
      </c>
      <c r="J286" s="11" t="s">
        <v>4379</v>
      </c>
      <c r="K286" s="11" t="s">
        <v>4380</v>
      </c>
      <c r="L286" s="11" t="s">
        <v>4381</v>
      </c>
      <c r="M286" s="11" t="s">
        <v>4382</v>
      </c>
      <c r="N286" s="11" t="s">
        <v>4383</v>
      </c>
      <c r="O286" s="11" t="s">
        <v>4384</v>
      </c>
      <c r="P286" s="11" t="s">
        <v>4385</v>
      </c>
      <c r="Q286" s="11" t="s">
        <v>4386</v>
      </c>
      <c r="R286" s="11" t="s">
        <v>87</v>
      </c>
      <c r="S286" s="11" t="s">
        <v>87</v>
      </c>
      <c r="T286" s="11" t="s">
        <v>4387</v>
      </c>
      <c r="U286" s="14"/>
      <c r="V286" s="14"/>
      <c r="W286" s="15" t="str">
        <f t="shared" si="4"/>
        <v/>
      </c>
      <c r="X286" s="16"/>
    </row>
    <row r="287" spans="1:24" ht="70" x14ac:dyDescent="0.2">
      <c r="A287" s="11" t="s">
        <v>3487</v>
      </c>
      <c r="B287" s="11" t="s">
        <v>4128</v>
      </c>
      <c r="C287" s="13" t="s">
        <v>4388</v>
      </c>
      <c r="D287" s="9" t="s">
        <v>4389</v>
      </c>
      <c r="E287" s="11" t="s">
        <v>4390</v>
      </c>
      <c r="F287" s="11" t="s">
        <v>4391</v>
      </c>
      <c r="G287" s="11" t="s">
        <v>4392</v>
      </c>
      <c r="H287" s="11" t="s">
        <v>4393</v>
      </c>
      <c r="I287" s="11" t="s">
        <v>4394</v>
      </c>
      <c r="J287" s="11" t="s">
        <v>4395</v>
      </c>
      <c r="K287" s="11" t="s">
        <v>4396</v>
      </c>
      <c r="L287" s="11" t="s">
        <v>4397</v>
      </c>
      <c r="M287" s="11" t="s">
        <v>4398</v>
      </c>
      <c r="N287" s="11" t="s">
        <v>4399</v>
      </c>
      <c r="O287" s="11" t="s">
        <v>4400</v>
      </c>
      <c r="P287" s="11" t="s">
        <v>4401</v>
      </c>
      <c r="Q287" s="11" t="s">
        <v>3605</v>
      </c>
      <c r="R287" s="11" t="s">
        <v>87</v>
      </c>
      <c r="S287" s="11" t="s">
        <v>87</v>
      </c>
      <c r="T287" s="11" t="s">
        <v>4402</v>
      </c>
      <c r="U287" s="14"/>
      <c r="V287" s="14"/>
      <c r="W287" s="15" t="str">
        <f t="shared" si="4"/>
        <v/>
      </c>
      <c r="X287" s="16"/>
    </row>
    <row r="288" spans="1:24" ht="70" x14ac:dyDescent="0.2">
      <c r="A288" s="11" t="s">
        <v>3487</v>
      </c>
      <c r="B288" s="11" t="s">
        <v>4128</v>
      </c>
      <c r="C288" s="13" t="s">
        <v>4403</v>
      </c>
      <c r="D288" s="9" t="s">
        <v>4404</v>
      </c>
      <c r="E288" s="11" t="s">
        <v>4405</v>
      </c>
      <c r="F288" s="11" t="s">
        <v>4406</v>
      </c>
      <c r="G288" s="11" t="s">
        <v>4407</v>
      </c>
      <c r="H288" s="11" t="s">
        <v>4408</v>
      </c>
      <c r="I288" s="11" t="s">
        <v>4409</v>
      </c>
      <c r="J288" s="11" t="s">
        <v>4410</v>
      </c>
      <c r="K288" s="11" t="s">
        <v>4411</v>
      </c>
      <c r="L288" s="11" t="s">
        <v>4412</v>
      </c>
      <c r="M288" s="11" t="s">
        <v>4413</v>
      </c>
      <c r="N288" s="11" t="s">
        <v>4414</v>
      </c>
      <c r="O288" s="11" t="s">
        <v>4415</v>
      </c>
      <c r="P288" s="11" t="s">
        <v>4416</v>
      </c>
      <c r="Q288" s="11" t="s">
        <v>4156</v>
      </c>
      <c r="R288" s="11" t="s">
        <v>87</v>
      </c>
      <c r="S288" s="11" t="s">
        <v>87</v>
      </c>
      <c r="T288" s="11" t="s">
        <v>4417</v>
      </c>
      <c r="U288" s="14"/>
      <c r="V288" s="14"/>
      <c r="W288" s="15" t="str">
        <f t="shared" si="4"/>
        <v/>
      </c>
      <c r="X288" s="16"/>
    </row>
    <row r="289" spans="1:24" ht="70" x14ac:dyDescent="0.2">
      <c r="A289" s="11" t="s">
        <v>3487</v>
      </c>
      <c r="B289" s="11" t="s">
        <v>4128</v>
      </c>
      <c r="C289" s="13" t="s">
        <v>4418</v>
      </c>
      <c r="D289" s="9" t="s">
        <v>4419</v>
      </c>
      <c r="E289" s="11" t="s">
        <v>4420</v>
      </c>
      <c r="F289" s="11" t="s">
        <v>4421</v>
      </c>
      <c r="G289" s="11" t="s">
        <v>4422</v>
      </c>
      <c r="H289" s="11" t="s">
        <v>4423</v>
      </c>
      <c r="I289" s="11" t="s">
        <v>4424</v>
      </c>
      <c r="J289" s="11" t="s">
        <v>4425</v>
      </c>
      <c r="K289" s="11" t="s">
        <v>4426</v>
      </c>
      <c r="L289" s="11" t="s">
        <v>4427</v>
      </c>
      <c r="M289" s="11" t="s">
        <v>4428</v>
      </c>
      <c r="N289" s="11" t="s">
        <v>4429</v>
      </c>
      <c r="O289" s="11" t="s">
        <v>4154</v>
      </c>
      <c r="P289" s="11" t="s">
        <v>4416</v>
      </c>
      <c r="Q289" s="11" t="s">
        <v>1094</v>
      </c>
      <c r="R289" s="11" t="s">
        <v>87</v>
      </c>
      <c r="S289" s="11" t="s">
        <v>87</v>
      </c>
      <c r="T289" s="11" t="s">
        <v>4430</v>
      </c>
      <c r="U289" s="14"/>
      <c r="V289" s="14"/>
      <c r="W289" s="15" t="str">
        <f t="shared" si="4"/>
        <v/>
      </c>
      <c r="X289" s="16"/>
    </row>
    <row r="290" spans="1:24" ht="70" x14ac:dyDescent="0.2">
      <c r="A290" s="11" t="s">
        <v>3487</v>
      </c>
      <c r="B290" s="11" t="s">
        <v>4128</v>
      </c>
      <c r="C290" s="13" t="s">
        <v>4431</v>
      </c>
      <c r="D290" s="9" t="s">
        <v>4432</v>
      </c>
      <c r="E290" s="11" t="s">
        <v>4433</v>
      </c>
      <c r="F290" s="11" t="s">
        <v>4434</v>
      </c>
      <c r="G290" s="11" t="s">
        <v>4435</v>
      </c>
      <c r="H290" s="11" t="s">
        <v>4436</v>
      </c>
      <c r="I290" s="11" t="s">
        <v>4437</v>
      </c>
      <c r="J290" s="11" t="s">
        <v>4438</v>
      </c>
      <c r="K290" s="11" t="s">
        <v>4439</v>
      </c>
      <c r="L290" s="11" t="s">
        <v>4440</v>
      </c>
      <c r="M290" s="11" t="s">
        <v>4441</v>
      </c>
      <c r="N290" s="11" t="s">
        <v>4442</v>
      </c>
      <c r="O290" s="11" t="s">
        <v>4443</v>
      </c>
      <c r="P290" s="11" t="s">
        <v>2099</v>
      </c>
      <c r="Q290" s="11" t="s">
        <v>4444</v>
      </c>
      <c r="R290" s="11" t="s">
        <v>87</v>
      </c>
      <c r="S290" s="11" t="s">
        <v>87</v>
      </c>
      <c r="T290" s="11" t="s">
        <v>4445</v>
      </c>
      <c r="U290" s="14"/>
      <c r="V290" s="14"/>
      <c r="W290" s="15" t="str">
        <f t="shared" si="4"/>
        <v/>
      </c>
      <c r="X290" s="16"/>
    </row>
    <row r="291" spans="1:24" ht="70" x14ac:dyDescent="0.2">
      <c r="A291" s="11" t="s">
        <v>3487</v>
      </c>
      <c r="B291" s="11" t="s">
        <v>4446</v>
      </c>
      <c r="C291" s="13" t="s">
        <v>4447</v>
      </c>
      <c r="D291" s="9" t="s">
        <v>4448</v>
      </c>
      <c r="E291" s="11" t="s">
        <v>4449</v>
      </c>
      <c r="F291" s="11" t="s">
        <v>4450</v>
      </c>
      <c r="G291" s="11" t="s">
        <v>4451</v>
      </c>
      <c r="H291" s="11" t="s">
        <v>4452</v>
      </c>
      <c r="I291" s="11" t="s">
        <v>4453</v>
      </c>
      <c r="J291" s="11" t="s">
        <v>4454</v>
      </c>
      <c r="K291" s="11" t="s">
        <v>4455</v>
      </c>
      <c r="L291" s="11" t="s">
        <v>4456</v>
      </c>
      <c r="M291" s="11" t="s">
        <v>4457</v>
      </c>
      <c r="N291" s="11" t="s">
        <v>4458</v>
      </c>
      <c r="O291" s="11" t="s">
        <v>4459</v>
      </c>
      <c r="P291" s="11" t="s">
        <v>4460</v>
      </c>
      <c r="Q291" s="11" t="s">
        <v>4461</v>
      </c>
      <c r="R291" s="11" t="s">
        <v>87</v>
      </c>
      <c r="S291" s="11" t="s">
        <v>87</v>
      </c>
      <c r="T291" s="11" t="s">
        <v>4462</v>
      </c>
      <c r="U291" s="14"/>
      <c r="V291" s="14"/>
      <c r="W291" s="15" t="str">
        <f t="shared" si="4"/>
        <v/>
      </c>
      <c r="X291" s="16"/>
    </row>
    <row r="292" spans="1:24" ht="70" x14ac:dyDescent="0.2">
      <c r="A292" s="11" t="s">
        <v>3487</v>
      </c>
      <c r="B292" s="11" t="s">
        <v>4446</v>
      </c>
      <c r="C292" s="13" t="s">
        <v>4463</v>
      </c>
      <c r="D292" s="9" t="s">
        <v>4464</v>
      </c>
      <c r="E292" s="11" t="s">
        <v>4465</v>
      </c>
      <c r="F292" s="11" t="s">
        <v>4466</v>
      </c>
      <c r="G292" s="11" t="s">
        <v>4467</v>
      </c>
      <c r="H292" s="11" t="s">
        <v>4468</v>
      </c>
      <c r="I292" s="11" t="s">
        <v>4469</v>
      </c>
      <c r="J292" s="11" t="s">
        <v>4470</v>
      </c>
      <c r="K292" s="11" t="s">
        <v>4471</v>
      </c>
      <c r="L292" s="11" t="s">
        <v>4472</v>
      </c>
      <c r="M292" s="11" t="s">
        <v>4473</v>
      </c>
      <c r="N292" s="11" t="s">
        <v>4474</v>
      </c>
      <c r="O292" s="11" t="s">
        <v>4475</v>
      </c>
      <c r="P292" s="11" t="s">
        <v>3065</v>
      </c>
      <c r="Q292" s="11" t="s">
        <v>1984</v>
      </c>
      <c r="R292" s="11" t="s">
        <v>87</v>
      </c>
      <c r="S292" s="11" t="s">
        <v>87</v>
      </c>
      <c r="T292" s="11" t="s">
        <v>4476</v>
      </c>
      <c r="U292" s="14"/>
      <c r="V292" s="14"/>
      <c r="W292" s="15" t="str">
        <f t="shared" si="4"/>
        <v/>
      </c>
      <c r="X292" s="16"/>
    </row>
    <row r="293" spans="1:24" ht="70" x14ac:dyDescent="0.2">
      <c r="A293" s="11" t="s">
        <v>3487</v>
      </c>
      <c r="B293" s="11" t="s">
        <v>4446</v>
      </c>
      <c r="C293" s="13" t="s">
        <v>4477</v>
      </c>
      <c r="D293" s="9" t="s">
        <v>4478</v>
      </c>
      <c r="E293" s="11" t="s">
        <v>4479</v>
      </c>
      <c r="F293" s="11" t="s">
        <v>4480</v>
      </c>
      <c r="G293" s="11" t="s">
        <v>4481</v>
      </c>
      <c r="H293" s="11" t="s">
        <v>4482</v>
      </c>
      <c r="I293" s="11" t="s">
        <v>4483</v>
      </c>
      <c r="J293" s="11" t="s">
        <v>4484</v>
      </c>
      <c r="K293" s="11" t="s">
        <v>4485</v>
      </c>
      <c r="L293" s="11" t="s">
        <v>4486</v>
      </c>
      <c r="M293" s="11" t="s">
        <v>4487</v>
      </c>
      <c r="N293" s="11" t="s">
        <v>4488</v>
      </c>
      <c r="O293" s="11" t="s">
        <v>3516</v>
      </c>
      <c r="P293" s="11" t="s">
        <v>3827</v>
      </c>
      <c r="Q293" s="11" t="s">
        <v>3966</v>
      </c>
      <c r="R293" s="11" t="s">
        <v>87</v>
      </c>
      <c r="S293" s="11" t="s">
        <v>87</v>
      </c>
      <c r="T293" s="11" t="s">
        <v>4489</v>
      </c>
      <c r="U293" s="14"/>
      <c r="V293" s="14"/>
      <c r="W293" s="15" t="str">
        <f t="shared" si="4"/>
        <v/>
      </c>
      <c r="X293" s="16"/>
    </row>
    <row r="294" spans="1:24" ht="70" x14ac:dyDescent="0.2">
      <c r="A294" s="11" t="s">
        <v>3487</v>
      </c>
      <c r="B294" s="11" t="s">
        <v>4446</v>
      </c>
      <c r="C294" s="13" t="s">
        <v>4490</v>
      </c>
      <c r="D294" s="9" t="s">
        <v>4491</v>
      </c>
      <c r="E294" s="11" t="s">
        <v>4492</v>
      </c>
      <c r="F294" s="11" t="s">
        <v>4493</v>
      </c>
      <c r="G294" s="11" t="s">
        <v>4494</v>
      </c>
      <c r="H294" s="11" t="s">
        <v>4495</v>
      </c>
      <c r="I294" s="11" t="s">
        <v>4496</v>
      </c>
      <c r="J294" s="11" t="s">
        <v>4497</v>
      </c>
      <c r="K294" s="11" t="s">
        <v>4498</v>
      </c>
      <c r="L294" s="11" t="s">
        <v>4499</v>
      </c>
      <c r="M294" s="11" t="s">
        <v>4500</v>
      </c>
      <c r="N294" s="11" t="s">
        <v>809</v>
      </c>
      <c r="O294" s="11" t="s">
        <v>4501</v>
      </c>
      <c r="P294" s="11" t="s">
        <v>4502</v>
      </c>
      <c r="Q294" s="11" t="s">
        <v>1968</v>
      </c>
      <c r="R294" s="11" t="s">
        <v>87</v>
      </c>
      <c r="S294" s="11" t="s">
        <v>87</v>
      </c>
      <c r="T294" s="11" t="s">
        <v>4503</v>
      </c>
      <c r="U294" s="14"/>
      <c r="V294" s="14"/>
      <c r="W294" s="15" t="str">
        <f t="shared" si="4"/>
        <v/>
      </c>
      <c r="X294" s="16"/>
    </row>
    <row r="295" spans="1:24" ht="56" x14ac:dyDescent="0.2">
      <c r="A295" s="11" t="s">
        <v>3487</v>
      </c>
      <c r="B295" s="11" t="s">
        <v>4446</v>
      </c>
      <c r="C295" s="13" t="s">
        <v>4504</v>
      </c>
      <c r="D295" s="9" t="s">
        <v>4505</v>
      </c>
      <c r="E295" s="11" t="s">
        <v>4506</v>
      </c>
      <c r="F295" s="11" t="s">
        <v>4507</v>
      </c>
      <c r="G295" s="11" t="s">
        <v>4508</v>
      </c>
      <c r="H295" s="11" t="s">
        <v>4509</v>
      </c>
      <c r="I295" s="11" t="s">
        <v>4510</v>
      </c>
      <c r="J295" s="11" t="s">
        <v>4511</v>
      </c>
      <c r="K295" s="11" t="s">
        <v>4512</v>
      </c>
      <c r="L295" s="11" t="s">
        <v>4513</v>
      </c>
      <c r="M295" s="11" t="s">
        <v>4514</v>
      </c>
      <c r="N295" s="11" t="s">
        <v>4515</v>
      </c>
      <c r="O295" s="11" t="s">
        <v>4516</v>
      </c>
      <c r="P295" s="11" t="s">
        <v>4517</v>
      </c>
      <c r="Q295" s="11" t="s">
        <v>3605</v>
      </c>
      <c r="R295" s="11" t="s">
        <v>87</v>
      </c>
      <c r="S295" s="11" t="s">
        <v>87</v>
      </c>
      <c r="T295" s="11" t="s">
        <v>4518</v>
      </c>
      <c r="U295" s="14"/>
      <c r="V295" s="14"/>
      <c r="W295" s="15" t="str">
        <f t="shared" si="4"/>
        <v/>
      </c>
      <c r="X295" s="16"/>
    </row>
    <row r="296" spans="1:24" ht="56" x14ac:dyDescent="0.2">
      <c r="A296" s="11" t="s">
        <v>3487</v>
      </c>
      <c r="B296" s="11" t="s">
        <v>4446</v>
      </c>
      <c r="C296" s="13" t="s">
        <v>4519</v>
      </c>
      <c r="D296" s="9" t="s">
        <v>4520</v>
      </c>
      <c r="E296" s="11" t="s">
        <v>4521</v>
      </c>
      <c r="F296" s="11" t="s">
        <v>4522</v>
      </c>
      <c r="G296" s="11" t="s">
        <v>4523</v>
      </c>
      <c r="H296" s="11" t="s">
        <v>4524</v>
      </c>
      <c r="I296" s="11" t="s">
        <v>4525</v>
      </c>
      <c r="J296" s="11" t="s">
        <v>4526</v>
      </c>
      <c r="K296" s="11" t="s">
        <v>4527</v>
      </c>
      <c r="L296" s="11" t="s">
        <v>4528</v>
      </c>
      <c r="M296" s="11" t="s">
        <v>4529</v>
      </c>
      <c r="N296" s="11" t="s">
        <v>3240</v>
      </c>
      <c r="O296" s="11" t="s">
        <v>4530</v>
      </c>
      <c r="P296" s="11" t="s">
        <v>4531</v>
      </c>
      <c r="Q296" s="11" t="s">
        <v>1263</v>
      </c>
      <c r="R296" s="11" t="s">
        <v>87</v>
      </c>
      <c r="S296" s="11" t="s">
        <v>87</v>
      </c>
      <c r="T296" s="11" t="s">
        <v>4532</v>
      </c>
      <c r="U296" s="14"/>
      <c r="V296" s="14"/>
      <c r="W296" s="15" t="str">
        <f t="shared" si="4"/>
        <v/>
      </c>
      <c r="X296" s="16"/>
    </row>
    <row r="297" spans="1:24" ht="70" x14ac:dyDescent="0.2">
      <c r="A297" s="11" t="s">
        <v>3487</v>
      </c>
      <c r="B297" s="11" t="s">
        <v>4446</v>
      </c>
      <c r="C297" s="13" t="s">
        <v>4533</v>
      </c>
      <c r="D297" s="9" t="s">
        <v>4534</v>
      </c>
      <c r="E297" s="11" t="s">
        <v>4535</v>
      </c>
      <c r="F297" s="11" t="s">
        <v>4536</v>
      </c>
      <c r="G297" s="11" t="s">
        <v>4537</v>
      </c>
      <c r="H297" s="11" t="s">
        <v>4538</v>
      </c>
      <c r="I297" s="11" t="s">
        <v>4539</v>
      </c>
      <c r="J297" s="11" t="s">
        <v>4540</v>
      </c>
      <c r="K297" s="11" t="s">
        <v>4541</v>
      </c>
      <c r="L297" s="11" t="s">
        <v>4542</v>
      </c>
      <c r="M297" s="11" t="s">
        <v>4543</v>
      </c>
      <c r="N297" s="11" t="s">
        <v>3841</v>
      </c>
      <c r="O297" s="11" t="s">
        <v>4544</v>
      </c>
      <c r="P297" s="11" t="s">
        <v>4545</v>
      </c>
      <c r="Q297" s="11" t="s">
        <v>1310</v>
      </c>
      <c r="R297" s="11" t="s">
        <v>87</v>
      </c>
      <c r="S297" s="11" t="s">
        <v>87</v>
      </c>
      <c r="T297" s="11" t="s">
        <v>4546</v>
      </c>
      <c r="U297" s="14"/>
      <c r="V297" s="14"/>
      <c r="W297" s="15" t="str">
        <f t="shared" si="4"/>
        <v/>
      </c>
      <c r="X297" s="16"/>
    </row>
    <row r="298" spans="1:24" ht="56" x14ac:dyDescent="0.2">
      <c r="A298" s="11" t="s">
        <v>3487</v>
      </c>
      <c r="B298" s="11" t="s">
        <v>4446</v>
      </c>
      <c r="C298" s="13" t="s">
        <v>4547</v>
      </c>
      <c r="D298" s="9" t="s">
        <v>4548</v>
      </c>
      <c r="E298" s="11" t="s">
        <v>4549</v>
      </c>
      <c r="F298" s="11" t="s">
        <v>4550</v>
      </c>
      <c r="G298" s="11" t="s">
        <v>4551</v>
      </c>
      <c r="H298" s="11" t="s">
        <v>4552</v>
      </c>
      <c r="I298" s="11" t="s">
        <v>4553</v>
      </c>
      <c r="J298" s="11" t="s">
        <v>4554</v>
      </c>
      <c r="K298" s="11" t="s">
        <v>4555</v>
      </c>
      <c r="L298" s="11" t="s">
        <v>4556</v>
      </c>
      <c r="M298" s="11" t="s">
        <v>4557</v>
      </c>
      <c r="N298" s="11" t="s">
        <v>4558</v>
      </c>
      <c r="O298" s="11" t="s">
        <v>4080</v>
      </c>
      <c r="P298" s="11" t="s">
        <v>4559</v>
      </c>
      <c r="Q298" s="11" t="s">
        <v>2100</v>
      </c>
      <c r="R298" s="11" t="s">
        <v>87</v>
      </c>
      <c r="S298" s="11" t="s">
        <v>87</v>
      </c>
      <c r="T298" s="11" t="s">
        <v>4560</v>
      </c>
      <c r="U298" s="14"/>
      <c r="V298" s="14"/>
      <c r="W298" s="15" t="str">
        <f t="shared" si="4"/>
        <v/>
      </c>
      <c r="X298" s="16"/>
    </row>
    <row r="299" spans="1:24" ht="70" x14ac:dyDescent="0.2">
      <c r="A299" s="11" t="s">
        <v>3487</v>
      </c>
      <c r="B299" s="11" t="s">
        <v>4446</v>
      </c>
      <c r="C299" s="13" t="s">
        <v>4561</v>
      </c>
      <c r="D299" s="9" t="s">
        <v>4562</v>
      </c>
      <c r="E299" s="11" t="s">
        <v>4563</v>
      </c>
      <c r="F299" s="11" t="s">
        <v>4564</v>
      </c>
      <c r="G299" s="11" t="s">
        <v>4565</v>
      </c>
      <c r="H299" s="11" t="s">
        <v>4566</v>
      </c>
      <c r="I299" s="11" t="s">
        <v>4567</v>
      </c>
      <c r="J299" s="11" t="s">
        <v>4568</v>
      </c>
      <c r="K299" s="11" t="s">
        <v>4569</v>
      </c>
      <c r="L299" s="11" t="s">
        <v>4570</v>
      </c>
      <c r="M299" s="11" t="s">
        <v>4571</v>
      </c>
      <c r="N299" s="11" t="s">
        <v>4572</v>
      </c>
      <c r="O299" s="11" t="s">
        <v>4573</v>
      </c>
      <c r="P299" s="11" t="s">
        <v>4574</v>
      </c>
      <c r="Q299" s="11" t="s">
        <v>87</v>
      </c>
      <c r="R299" s="11" t="s">
        <v>87</v>
      </c>
      <c r="S299" s="11" t="s">
        <v>87</v>
      </c>
      <c r="T299" s="11" t="s">
        <v>4575</v>
      </c>
      <c r="U299" s="14"/>
      <c r="V299" s="14"/>
      <c r="W299" s="15" t="str">
        <f t="shared" si="4"/>
        <v/>
      </c>
      <c r="X299" s="16"/>
    </row>
    <row r="300" spans="1:24" ht="70" x14ac:dyDescent="0.2">
      <c r="A300" s="11" t="s">
        <v>3487</v>
      </c>
      <c r="B300" s="11" t="s">
        <v>4446</v>
      </c>
      <c r="C300" s="13" t="s">
        <v>4576</v>
      </c>
      <c r="D300" s="9" t="s">
        <v>4577</v>
      </c>
      <c r="E300" s="11" t="s">
        <v>4578</v>
      </c>
      <c r="F300" s="11" t="s">
        <v>4579</v>
      </c>
      <c r="G300" s="11" t="s">
        <v>4580</v>
      </c>
      <c r="H300" s="11" t="s">
        <v>4581</v>
      </c>
      <c r="I300" s="11" t="s">
        <v>4582</v>
      </c>
      <c r="J300" s="11" t="s">
        <v>4583</v>
      </c>
      <c r="K300" s="11" t="s">
        <v>4584</v>
      </c>
      <c r="L300" s="11" t="s">
        <v>4585</v>
      </c>
      <c r="M300" s="11" t="s">
        <v>4586</v>
      </c>
      <c r="N300" s="11" t="s">
        <v>4587</v>
      </c>
      <c r="O300" s="11" t="s">
        <v>4588</v>
      </c>
      <c r="P300" s="11" t="s">
        <v>4589</v>
      </c>
      <c r="Q300" s="11" t="s">
        <v>3675</v>
      </c>
      <c r="R300" s="11" t="s">
        <v>87</v>
      </c>
      <c r="S300" s="11" t="s">
        <v>87</v>
      </c>
      <c r="T300" s="11" t="s">
        <v>4590</v>
      </c>
      <c r="U300" s="14"/>
      <c r="V300" s="14"/>
      <c r="W300" s="15" t="str">
        <f t="shared" si="4"/>
        <v/>
      </c>
      <c r="X300" s="16"/>
    </row>
    <row r="301" spans="1:24" ht="70" x14ac:dyDescent="0.2">
      <c r="A301" s="11" t="s">
        <v>3487</v>
      </c>
      <c r="B301" s="11" t="s">
        <v>4446</v>
      </c>
      <c r="C301" s="13" t="s">
        <v>4591</v>
      </c>
      <c r="D301" s="9" t="s">
        <v>4592</v>
      </c>
      <c r="E301" s="11" t="s">
        <v>4593</v>
      </c>
      <c r="F301" s="11" t="s">
        <v>4594</v>
      </c>
      <c r="G301" s="11" t="s">
        <v>4595</v>
      </c>
      <c r="H301" s="11" t="s">
        <v>4596</v>
      </c>
      <c r="I301" s="11" t="s">
        <v>4597</v>
      </c>
      <c r="J301" s="11" t="s">
        <v>4598</v>
      </c>
      <c r="K301" s="11" t="s">
        <v>4599</v>
      </c>
      <c r="L301" s="11" t="s">
        <v>4600</v>
      </c>
      <c r="M301" s="11" t="s">
        <v>4601</v>
      </c>
      <c r="N301" s="11" t="s">
        <v>4602</v>
      </c>
      <c r="O301" s="11" t="s">
        <v>4603</v>
      </c>
      <c r="P301" s="11" t="s">
        <v>4604</v>
      </c>
      <c r="Q301" s="11" t="s">
        <v>4605</v>
      </c>
      <c r="R301" s="11" t="s">
        <v>87</v>
      </c>
      <c r="S301" s="11" t="s">
        <v>87</v>
      </c>
      <c r="T301" s="11" t="s">
        <v>4606</v>
      </c>
      <c r="U301" s="14"/>
      <c r="V301" s="14"/>
      <c r="W301" s="15" t="str">
        <f t="shared" si="4"/>
        <v/>
      </c>
      <c r="X301" s="16"/>
    </row>
    <row r="302" spans="1:24" ht="70" x14ac:dyDescent="0.2">
      <c r="A302" s="11" t="s">
        <v>3487</v>
      </c>
      <c r="B302" s="11" t="s">
        <v>4446</v>
      </c>
      <c r="C302" s="13" t="s">
        <v>4607</v>
      </c>
      <c r="D302" s="9" t="s">
        <v>4608</v>
      </c>
      <c r="E302" s="11" t="s">
        <v>4609</v>
      </c>
      <c r="F302" s="11" t="s">
        <v>4610</v>
      </c>
      <c r="G302" s="11" t="s">
        <v>4611</v>
      </c>
      <c r="H302" s="11" t="s">
        <v>4612</v>
      </c>
      <c r="I302" s="11" t="s">
        <v>4613</v>
      </c>
      <c r="J302" s="11" t="s">
        <v>4614</v>
      </c>
      <c r="K302" s="11" t="s">
        <v>4615</v>
      </c>
      <c r="L302" s="11" t="s">
        <v>4616</v>
      </c>
      <c r="M302" s="11" t="s">
        <v>4617</v>
      </c>
      <c r="N302" s="11" t="s">
        <v>4618</v>
      </c>
      <c r="O302" s="11" t="s">
        <v>4619</v>
      </c>
      <c r="P302" s="11" t="s">
        <v>4620</v>
      </c>
      <c r="Q302" s="11" t="s">
        <v>1310</v>
      </c>
      <c r="R302" s="11" t="s">
        <v>87</v>
      </c>
      <c r="S302" s="11" t="s">
        <v>87</v>
      </c>
      <c r="T302" s="11" t="s">
        <v>4621</v>
      </c>
      <c r="U302" s="14"/>
      <c r="V302" s="14"/>
      <c r="W302" s="15" t="str">
        <f t="shared" si="4"/>
        <v/>
      </c>
      <c r="X302" s="16"/>
    </row>
    <row r="303" spans="1:24" ht="70" x14ac:dyDescent="0.2">
      <c r="A303" s="11" t="s">
        <v>3487</v>
      </c>
      <c r="B303" s="11" t="s">
        <v>4446</v>
      </c>
      <c r="C303" s="13" t="s">
        <v>4622</v>
      </c>
      <c r="D303" s="9" t="s">
        <v>4623</v>
      </c>
      <c r="E303" s="11" t="s">
        <v>4624</v>
      </c>
      <c r="F303" s="11" t="s">
        <v>4625</v>
      </c>
      <c r="G303" s="11" t="s">
        <v>4626</v>
      </c>
      <c r="H303" s="11" t="s">
        <v>4627</v>
      </c>
      <c r="I303" s="11" t="s">
        <v>4628</v>
      </c>
      <c r="J303" s="11" t="s">
        <v>4629</v>
      </c>
      <c r="K303" s="11" t="s">
        <v>4630</v>
      </c>
      <c r="L303" s="11" t="s">
        <v>4631</v>
      </c>
      <c r="M303" s="11" t="s">
        <v>4632</v>
      </c>
      <c r="N303" s="11" t="s">
        <v>2517</v>
      </c>
      <c r="O303" s="11" t="s">
        <v>4633</v>
      </c>
      <c r="P303" s="11" t="s">
        <v>4634</v>
      </c>
      <c r="Q303" s="11" t="s">
        <v>3966</v>
      </c>
      <c r="R303" s="11" t="s">
        <v>87</v>
      </c>
      <c r="S303" s="11" t="s">
        <v>87</v>
      </c>
      <c r="T303" s="11" t="s">
        <v>4635</v>
      </c>
      <c r="U303" s="14"/>
      <c r="V303" s="14"/>
      <c r="W303" s="15" t="str">
        <f t="shared" si="4"/>
        <v/>
      </c>
      <c r="X303" s="16"/>
    </row>
    <row r="304" spans="1:24" ht="70" x14ac:dyDescent="0.2">
      <c r="A304" s="11" t="s">
        <v>3487</v>
      </c>
      <c r="B304" s="11" t="s">
        <v>4446</v>
      </c>
      <c r="C304" s="13" t="s">
        <v>4636</v>
      </c>
      <c r="D304" s="9" t="s">
        <v>4637</v>
      </c>
      <c r="E304" s="11" t="s">
        <v>4638</v>
      </c>
      <c r="F304" s="11" t="s">
        <v>4639</v>
      </c>
      <c r="G304" s="11" t="s">
        <v>4640</v>
      </c>
      <c r="H304" s="11" t="s">
        <v>4641</v>
      </c>
      <c r="I304" s="11" t="s">
        <v>4642</v>
      </c>
      <c r="J304" s="11" t="s">
        <v>4643</v>
      </c>
      <c r="K304" s="11" t="s">
        <v>4644</v>
      </c>
      <c r="L304" s="11" t="s">
        <v>4645</v>
      </c>
      <c r="M304" s="11" t="s">
        <v>4646</v>
      </c>
      <c r="N304" s="11" t="s">
        <v>4647</v>
      </c>
      <c r="O304" s="11" t="s">
        <v>4648</v>
      </c>
      <c r="P304" s="11" t="s">
        <v>4649</v>
      </c>
      <c r="Q304" s="11" t="s">
        <v>999</v>
      </c>
      <c r="R304" s="11" t="s">
        <v>87</v>
      </c>
      <c r="S304" s="11" t="s">
        <v>87</v>
      </c>
      <c r="T304" s="11" t="s">
        <v>4650</v>
      </c>
      <c r="U304" s="14"/>
      <c r="V304" s="14"/>
      <c r="W304" s="15" t="str">
        <f t="shared" si="4"/>
        <v/>
      </c>
      <c r="X304" s="16"/>
    </row>
    <row r="305" spans="1:24" ht="70" x14ac:dyDescent="0.2">
      <c r="A305" s="11" t="s">
        <v>3487</v>
      </c>
      <c r="B305" s="11" t="s">
        <v>4446</v>
      </c>
      <c r="C305" s="13" t="s">
        <v>4651</v>
      </c>
      <c r="D305" s="9" t="s">
        <v>4652</v>
      </c>
      <c r="E305" s="11" t="s">
        <v>4653</v>
      </c>
      <c r="F305" s="11" t="s">
        <v>4654</v>
      </c>
      <c r="G305" s="11" t="s">
        <v>4655</v>
      </c>
      <c r="H305" s="11" t="s">
        <v>4656</v>
      </c>
      <c r="I305" s="11" t="s">
        <v>4657</v>
      </c>
      <c r="J305" s="11" t="s">
        <v>4658</v>
      </c>
      <c r="K305" s="11" t="s">
        <v>4659</v>
      </c>
      <c r="L305" s="11" t="s">
        <v>4660</v>
      </c>
      <c r="M305" s="11" t="s">
        <v>4661</v>
      </c>
      <c r="N305" s="11" t="s">
        <v>3122</v>
      </c>
      <c r="O305" s="11" t="s">
        <v>4662</v>
      </c>
      <c r="P305" s="11" t="s">
        <v>4604</v>
      </c>
      <c r="Q305" s="11" t="s">
        <v>4663</v>
      </c>
      <c r="R305" s="11" t="s">
        <v>87</v>
      </c>
      <c r="S305" s="11" t="s">
        <v>87</v>
      </c>
      <c r="T305" s="11" t="s">
        <v>4664</v>
      </c>
      <c r="U305" s="14"/>
      <c r="V305" s="14"/>
      <c r="W305" s="15" t="str">
        <f t="shared" si="4"/>
        <v/>
      </c>
      <c r="X305" s="16"/>
    </row>
    <row r="306" spans="1:24" ht="70" x14ac:dyDescent="0.2">
      <c r="A306" s="11" t="s">
        <v>3487</v>
      </c>
      <c r="B306" s="11" t="s">
        <v>4446</v>
      </c>
      <c r="C306" s="13" t="s">
        <v>4665</v>
      </c>
      <c r="D306" s="9" t="s">
        <v>4666</v>
      </c>
      <c r="E306" s="11" t="s">
        <v>4667</v>
      </c>
      <c r="F306" s="11" t="s">
        <v>4668</v>
      </c>
      <c r="G306" s="11" t="s">
        <v>4669</v>
      </c>
      <c r="H306" s="11" t="s">
        <v>4670</v>
      </c>
      <c r="I306" s="11" t="s">
        <v>4671</v>
      </c>
      <c r="J306" s="11" t="s">
        <v>4672</v>
      </c>
      <c r="K306" s="11" t="s">
        <v>4673</v>
      </c>
      <c r="L306" s="11" t="s">
        <v>4674</v>
      </c>
      <c r="M306" s="11" t="s">
        <v>4675</v>
      </c>
      <c r="N306" s="11" t="s">
        <v>4676</v>
      </c>
      <c r="O306" s="11" t="s">
        <v>4677</v>
      </c>
      <c r="P306" s="11" t="s">
        <v>2444</v>
      </c>
      <c r="Q306" s="11" t="s">
        <v>1094</v>
      </c>
      <c r="R306" s="11" t="s">
        <v>87</v>
      </c>
      <c r="S306" s="11" t="s">
        <v>87</v>
      </c>
      <c r="T306" s="11" t="s">
        <v>4678</v>
      </c>
      <c r="U306" s="14"/>
      <c r="V306" s="14"/>
      <c r="W306" s="15" t="str">
        <f t="shared" si="4"/>
        <v/>
      </c>
      <c r="X306" s="16"/>
    </row>
    <row r="307" spans="1:24" ht="70" x14ac:dyDescent="0.2">
      <c r="A307" s="11" t="s">
        <v>3487</v>
      </c>
      <c r="B307" s="11" t="s">
        <v>4446</v>
      </c>
      <c r="C307" s="13" t="s">
        <v>4679</v>
      </c>
      <c r="D307" s="9" t="s">
        <v>4680</v>
      </c>
      <c r="E307" s="11" t="s">
        <v>4681</v>
      </c>
      <c r="F307" s="11" t="s">
        <v>4682</v>
      </c>
      <c r="G307" s="11" t="s">
        <v>4683</v>
      </c>
      <c r="H307" s="11" t="s">
        <v>4684</v>
      </c>
      <c r="I307" s="11" t="s">
        <v>4685</v>
      </c>
      <c r="J307" s="11" t="s">
        <v>4686</v>
      </c>
      <c r="K307" s="11" t="s">
        <v>4687</v>
      </c>
      <c r="L307" s="11" t="s">
        <v>4688</v>
      </c>
      <c r="M307" s="11" t="s">
        <v>4689</v>
      </c>
      <c r="N307" s="11" t="s">
        <v>4690</v>
      </c>
      <c r="O307" s="11" t="s">
        <v>4691</v>
      </c>
      <c r="P307" s="11" t="s">
        <v>4517</v>
      </c>
      <c r="Q307" s="11" t="s">
        <v>3605</v>
      </c>
      <c r="R307" s="11" t="s">
        <v>87</v>
      </c>
      <c r="S307" s="11" t="s">
        <v>87</v>
      </c>
      <c r="T307" s="11" t="s">
        <v>4692</v>
      </c>
      <c r="U307" s="14"/>
      <c r="V307" s="14"/>
      <c r="W307" s="15" t="str">
        <f t="shared" si="4"/>
        <v/>
      </c>
      <c r="X307" s="16"/>
    </row>
    <row r="308" spans="1:24" ht="70" x14ac:dyDescent="0.2">
      <c r="A308" s="11" t="s">
        <v>3487</v>
      </c>
      <c r="B308" s="11" t="s">
        <v>4446</v>
      </c>
      <c r="C308" s="13" t="s">
        <v>4693</v>
      </c>
      <c r="D308" s="9" t="s">
        <v>4694</v>
      </c>
      <c r="E308" s="11" t="s">
        <v>4695</v>
      </c>
      <c r="F308" s="11" t="s">
        <v>4696</v>
      </c>
      <c r="G308" s="11" t="s">
        <v>4697</v>
      </c>
      <c r="H308" s="11" t="s">
        <v>4698</v>
      </c>
      <c r="I308" s="11" t="s">
        <v>4699</v>
      </c>
      <c r="J308" s="11" t="s">
        <v>4700</v>
      </c>
      <c r="K308" s="11" t="s">
        <v>4701</v>
      </c>
      <c r="L308" s="11" t="s">
        <v>4702</v>
      </c>
      <c r="M308" s="11" t="s">
        <v>4703</v>
      </c>
      <c r="N308" s="11" t="s">
        <v>4704</v>
      </c>
      <c r="O308" s="11" t="s">
        <v>4705</v>
      </c>
      <c r="P308" s="11" t="s">
        <v>4706</v>
      </c>
      <c r="Q308" s="11" t="s">
        <v>1215</v>
      </c>
      <c r="R308" s="11" t="s">
        <v>87</v>
      </c>
      <c r="S308" s="11" t="s">
        <v>87</v>
      </c>
      <c r="T308" s="11" t="s">
        <v>4707</v>
      </c>
      <c r="U308" s="14"/>
      <c r="V308" s="14"/>
      <c r="W308" s="15" t="str">
        <f t="shared" si="4"/>
        <v/>
      </c>
      <c r="X308" s="16"/>
    </row>
    <row r="309" spans="1:24" ht="70" x14ac:dyDescent="0.2">
      <c r="A309" s="11" t="s">
        <v>3487</v>
      </c>
      <c r="B309" s="11" t="s">
        <v>4446</v>
      </c>
      <c r="C309" s="13" t="s">
        <v>4708</v>
      </c>
      <c r="D309" s="9" t="s">
        <v>4709</v>
      </c>
      <c r="E309" s="11" t="s">
        <v>4710</v>
      </c>
      <c r="F309" s="11" t="s">
        <v>4711</v>
      </c>
      <c r="G309" s="11" t="s">
        <v>4712</v>
      </c>
      <c r="H309" s="11" t="s">
        <v>4713</v>
      </c>
      <c r="I309" s="11" t="s">
        <v>4714</v>
      </c>
      <c r="J309" s="11" t="s">
        <v>4715</v>
      </c>
      <c r="K309" s="11" t="s">
        <v>4716</v>
      </c>
      <c r="L309" s="11" t="s">
        <v>4717</v>
      </c>
      <c r="M309" s="11" t="s">
        <v>4718</v>
      </c>
      <c r="N309" s="11" t="s">
        <v>4719</v>
      </c>
      <c r="O309" s="11" t="s">
        <v>4720</v>
      </c>
      <c r="P309" s="11" t="s">
        <v>4721</v>
      </c>
      <c r="Q309" s="11" t="s">
        <v>4722</v>
      </c>
      <c r="R309" s="11" t="s">
        <v>87</v>
      </c>
      <c r="S309" s="11" t="s">
        <v>87</v>
      </c>
      <c r="T309" s="11" t="s">
        <v>4723</v>
      </c>
      <c r="U309" s="14"/>
      <c r="V309" s="14"/>
      <c r="W309" s="15" t="str">
        <f t="shared" si="4"/>
        <v/>
      </c>
      <c r="X309" s="16"/>
    </row>
    <row r="310" spans="1:24" ht="70" x14ac:dyDescent="0.2">
      <c r="A310" s="11" t="s">
        <v>3487</v>
      </c>
      <c r="B310" s="11" t="s">
        <v>4446</v>
      </c>
      <c r="C310" s="13" t="s">
        <v>4724</v>
      </c>
      <c r="D310" s="9" t="s">
        <v>4725</v>
      </c>
      <c r="E310" s="11" t="s">
        <v>4726</v>
      </c>
      <c r="F310" s="11" t="s">
        <v>4727</v>
      </c>
      <c r="G310" s="11" t="s">
        <v>4728</v>
      </c>
      <c r="H310" s="11" t="s">
        <v>4729</v>
      </c>
      <c r="I310" s="11" t="s">
        <v>4730</v>
      </c>
      <c r="J310" s="11" t="s">
        <v>4731</v>
      </c>
      <c r="K310" s="11" t="s">
        <v>4732</v>
      </c>
      <c r="L310" s="11" t="s">
        <v>4733</v>
      </c>
      <c r="M310" s="11" t="s">
        <v>4734</v>
      </c>
      <c r="N310" s="11" t="s">
        <v>4735</v>
      </c>
      <c r="O310" s="11" t="s">
        <v>4736</v>
      </c>
      <c r="P310" s="11" t="s">
        <v>4737</v>
      </c>
      <c r="Q310" s="11" t="s">
        <v>87</v>
      </c>
      <c r="R310" s="11" t="s">
        <v>87</v>
      </c>
      <c r="S310" s="11" t="s">
        <v>87</v>
      </c>
      <c r="T310" s="11" t="s">
        <v>4738</v>
      </c>
      <c r="U310" s="14"/>
      <c r="V310" s="14"/>
      <c r="W310" s="15" t="str">
        <f t="shared" si="4"/>
        <v/>
      </c>
      <c r="X310" s="16"/>
    </row>
    <row r="311" spans="1:24" ht="70" x14ac:dyDescent="0.2">
      <c r="A311" s="11" t="s">
        <v>3487</v>
      </c>
      <c r="B311" s="11" t="s">
        <v>4446</v>
      </c>
      <c r="C311" s="13" t="s">
        <v>4739</v>
      </c>
      <c r="D311" s="9" t="s">
        <v>4740</v>
      </c>
      <c r="E311" s="11" t="s">
        <v>4741</v>
      </c>
      <c r="F311" s="11" t="s">
        <v>4742</v>
      </c>
      <c r="G311" s="11" t="s">
        <v>4743</v>
      </c>
      <c r="H311" s="11" t="s">
        <v>4744</v>
      </c>
      <c r="I311" s="11" t="s">
        <v>4745</v>
      </c>
      <c r="J311" s="11" t="s">
        <v>4746</v>
      </c>
      <c r="K311" s="11" t="s">
        <v>4747</v>
      </c>
      <c r="L311" s="11" t="s">
        <v>4748</v>
      </c>
      <c r="M311" s="11" t="s">
        <v>4749</v>
      </c>
      <c r="N311" s="11" t="s">
        <v>4750</v>
      </c>
      <c r="O311" s="11" t="s">
        <v>4751</v>
      </c>
      <c r="P311" s="11" t="s">
        <v>1199</v>
      </c>
      <c r="Q311" s="11" t="s">
        <v>1094</v>
      </c>
      <c r="R311" s="11" t="s">
        <v>87</v>
      </c>
      <c r="S311" s="11" t="s">
        <v>87</v>
      </c>
      <c r="T311" s="11" t="s">
        <v>4752</v>
      </c>
      <c r="U311" s="14"/>
      <c r="V311" s="14"/>
      <c r="W311" s="15" t="str">
        <f t="shared" si="4"/>
        <v/>
      </c>
      <c r="X311" s="16"/>
    </row>
    <row r="312" spans="1:24" ht="70" x14ac:dyDescent="0.2">
      <c r="A312" s="11" t="s">
        <v>3487</v>
      </c>
      <c r="B312" s="11" t="s">
        <v>4446</v>
      </c>
      <c r="C312" s="13" t="s">
        <v>4753</v>
      </c>
      <c r="D312" s="9" t="s">
        <v>4754</v>
      </c>
      <c r="E312" s="11" t="s">
        <v>4755</v>
      </c>
      <c r="F312" s="11" t="s">
        <v>4756</v>
      </c>
      <c r="G312" s="11" t="s">
        <v>4757</v>
      </c>
      <c r="H312" s="11" t="s">
        <v>4758</v>
      </c>
      <c r="I312" s="11" t="s">
        <v>4759</v>
      </c>
      <c r="J312" s="11" t="s">
        <v>4760</v>
      </c>
      <c r="K312" s="11" t="s">
        <v>4761</v>
      </c>
      <c r="L312" s="11" t="s">
        <v>4762</v>
      </c>
      <c r="M312" s="11" t="s">
        <v>4763</v>
      </c>
      <c r="N312" s="11" t="s">
        <v>4764</v>
      </c>
      <c r="O312" s="11" t="s">
        <v>4765</v>
      </c>
      <c r="P312" s="11" t="s">
        <v>4766</v>
      </c>
      <c r="Q312" s="11" t="s">
        <v>4767</v>
      </c>
      <c r="R312" s="11" t="s">
        <v>87</v>
      </c>
      <c r="S312" s="11" t="s">
        <v>87</v>
      </c>
      <c r="T312" s="11" t="s">
        <v>4768</v>
      </c>
      <c r="U312" s="14"/>
      <c r="V312" s="14"/>
      <c r="W312" s="15" t="str">
        <f t="shared" si="4"/>
        <v/>
      </c>
      <c r="X312" s="16"/>
    </row>
    <row r="313" spans="1:24" ht="70" x14ac:dyDescent="0.2">
      <c r="A313" s="11" t="s">
        <v>3487</v>
      </c>
      <c r="B313" s="11" t="s">
        <v>4769</v>
      </c>
      <c r="C313" s="13" t="s">
        <v>4770</v>
      </c>
      <c r="D313" s="9" t="s">
        <v>4771</v>
      </c>
      <c r="E313" s="11" t="s">
        <v>4772</v>
      </c>
      <c r="F313" s="11" t="s">
        <v>4773</v>
      </c>
      <c r="G313" s="11" t="s">
        <v>4774</v>
      </c>
      <c r="H313" s="11" t="s">
        <v>4775</v>
      </c>
      <c r="I313" s="11" t="s">
        <v>4776</v>
      </c>
      <c r="J313" s="11" t="s">
        <v>4777</v>
      </c>
      <c r="K313" s="11" t="s">
        <v>4778</v>
      </c>
      <c r="L313" s="11" t="s">
        <v>4779</v>
      </c>
      <c r="M313" s="11" t="s">
        <v>4780</v>
      </c>
      <c r="N313" s="11" t="s">
        <v>4781</v>
      </c>
      <c r="O313" s="11" t="s">
        <v>4782</v>
      </c>
      <c r="P313" s="11" t="s">
        <v>4783</v>
      </c>
      <c r="Q313" s="11" t="s">
        <v>874</v>
      </c>
      <c r="R313" s="11" t="s">
        <v>87</v>
      </c>
      <c r="S313" s="11" t="s">
        <v>87</v>
      </c>
      <c r="T313" s="11" t="s">
        <v>4784</v>
      </c>
      <c r="U313" s="14"/>
      <c r="V313" s="14"/>
      <c r="W313" s="15" t="str">
        <f t="shared" si="4"/>
        <v/>
      </c>
      <c r="X313" s="16"/>
    </row>
    <row r="314" spans="1:24" ht="70" x14ac:dyDescent="0.2">
      <c r="A314" s="11" t="s">
        <v>3487</v>
      </c>
      <c r="B314" s="11" t="s">
        <v>4769</v>
      </c>
      <c r="C314" s="13" t="s">
        <v>4785</v>
      </c>
      <c r="D314" s="9" t="s">
        <v>4786</v>
      </c>
      <c r="E314" s="11" t="s">
        <v>4787</v>
      </c>
      <c r="F314" s="11" t="s">
        <v>4788</v>
      </c>
      <c r="G314" s="11" t="s">
        <v>4789</v>
      </c>
      <c r="H314" s="11" t="s">
        <v>4790</v>
      </c>
      <c r="I314" s="11" t="s">
        <v>4791</v>
      </c>
      <c r="J314" s="11" t="s">
        <v>4792</v>
      </c>
      <c r="K314" s="11" t="s">
        <v>4793</v>
      </c>
      <c r="L314" s="11" t="s">
        <v>4794</v>
      </c>
      <c r="M314" s="11" t="s">
        <v>4795</v>
      </c>
      <c r="N314" s="11" t="s">
        <v>4796</v>
      </c>
      <c r="O314" s="11" t="s">
        <v>4797</v>
      </c>
      <c r="P314" s="11" t="s">
        <v>4798</v>
      </c>
      <c r="Q314" s="11" t="s">
        <v>732</v>
      </c>
      <c r="R314" s="11" t="s">
        <v>87</v>
      </c>
      <c r="S314" s="11" t="s">
        <v>87</v>
      </c>
      <c r="T314" s="11" t="s">
        <v>4799</v>
      </c>
      <c r="U314" s="14"/>
      <c r="V314" s="14"/>
      <c r="W314" s="15" t="str">
        <f t="shared" si="4"/>
        <v/>
      </c>
      <c r="X314" s="16"/>
    </row>
    <row r="315" spans="1:24" ht="70" x14ac:dyDescent="0.2">
      <c r="A315" s="11" t="s">
        <v>3487</v>
      </c>
      <c r="B315" s="11" t="s">
        <v>4769</v>
      </c>
      <c r="C315" s="13" t="s">
        <v>4800</v>
      </c>
      <c r="D315" s="9" t="s">
        <v>4801</v>
      </c>
      <c r="E315" s="11" t="s">
        <v>4802</v>
      </c>
      <c r="F315" s="11" t="s">
        <v>4803</v>
      </c>
      <c r="G315" s="11" t="s">
        <v>4804</v>
      </c>
      <c r="H315" s="11" t="s">
        <v>4805</v>
      </c>
      <c r="I315" s="11" t="s">
        <v>4806</v>
      </c>
      <c r="J315" s="11" t="s">
        <v>4807</v>
      </c>
      <c r="K315" s="11" t="s">
        <v>4808</v>
      </c>
      <c r="L315" s="11" t="s">
        <v>4809</v>
      </c>
      <c r="M315" s="11" t="s">
        <v>4810</v>
      </c>
      <c r="N315" s="11" t="s">
        <v>4811</v>
      </c>
      <c r="O315" s="11" t="s">
        <v>4812</v>
      </c>
      <c r="P315" s="11" t="s">
        <v>4813</v>
      </c>
      <c r="Q315" s="11" t="s">
        <v>4814</v>
      </c>
      <c r="R315" s="11" t="s">
        <v>87</v>
      </c>
      <c r="S315" s="11" t="s">
        <v>87</v>
      </c>
      <c r="T315" s="11" t="s">
        <v>4815</v>
      </c>
      <c r="U315" s="14"/>
      <c r="V315" s="14"/>
      <c r="W315" s="15" t="str">
        <f t="shared" si="4"/>
        <v/>
      </c>
      <c r="X315" s="16"/>
    </row>
    <row r="316" spans="1:24" ht="70" x14ac:dyDescent="0.2">
      <c r="A316" s="11" t="s">
        <v>3487</v>
      </c>
      <c r="B316" s="11" t="s">
        <v>4769</v>
      </c>
      <c r="C316" s="13" t="s">
        <v>4816</v>
      </c>
      <c r="D316" s="9" t="s">
        <v>4817</v>
      </c>
      <c r="E316" s="11" t="s">
        <v>4818</v>
      </c>
      <c r="F316" s="11" t="s">
        <v>4819</v>
      </c>
      <c r="G316" s="11" t="s">
        <v>4820</v>
      </c>
      <c r="H316" s="11" t="s">
        <v>4821</v>
      </c>
      <c r="I316" s="11" t="s">
        <v>4822</v>
      </c>
      <c r="J316" s="11" t="s">
        <v>4823</v>
      </c>
      <c r="K316" s="11" t="s">
        <v>4824</v>
      </c>
      <c r="L316" s="11" t="s">
        <v>4825</v>
      </c>
      <c r="M316" s="11" t="s">
        <v>4826</v>
      </c>
      <c r="N316" s="11" t="s">
        <v>4827</v>
      </c>
      <c r="O316" s="11" t="s">
        <v>810</v>
      </c>
      <c r="P316" s="11" t="s">
        <v>2579</v>
      </c>
      <c r="Q316" s="11" t="s">
        <v>2580</v>
      </c>
      <c r="R316" s="11" t="s">
        <v>87</v>
      </c>
      <c r="S316" s="11" t="s">
        <v>87</v>
      </c>
      <c r="T316" s="11" t="s">
        <v>4828</v>
      </c>
      <c r="U316" s="14"/>
      <c r="V316" s="14"/>
      <c r="W316" s="15" t="str">
        <f t="shared" si="4"/>
        <v/>
      </c>
      <c r="X316" s="16"/>
    </row>
    <row r="317" spans="1:24" ht="70" x14ac:dyDescent="0.2">
      <c r="A317" s="11" t="s">
        <v>3487</v>
      </c>
      <c r="B317" s="11" t="s">
        <v>4769</v>
      </c>
      <c r="C317" s="13" t="s">
        <v>4829</v>
      </c>
      <c r="D317" s="9" t="s">
        <v>4830</v>
      </c>
      <c r="E317" s="11" t="s">
        <v>4831</v>
      </c>
      <c r="F317" s="11" t="s">
        <v>4832</v>
      </c>
      <c r="G317" s="11" t="s">
        <v>4833</v>
      </c>
      <c r="H317" s="11" t="s">
        <v>4834</v>
      </c>
      <c r="I317" s="11" t="s">
        <v>4835</v>
      </c>
      <c r="J317" s="11" t="s">
        <v>4836</v>
      </c>
      <c r="K317" s="11" t="s">
        <v>4837</v>
      </c>
      <c r="L317" s="11" t="s">
        <v>4838</v>
      </c>
      <c r="M317" s="11" t="s">
        <v>4839</v>
      </c>
      <c r="N317" s="11" t="s">
        <v>4840</v>
      </c>
      <c r="O317" s="11" t="s">
        <v>4841</v>
      </c>
      <c r="P317" s="11" t="s">
        <v>4842</v>
      </c>
      <c r="Q317" s="11" t="s">
        <v>4843</v>
      </c>
      <c r="R317" s="11" t="s">
        <v>87</v>
      </c>
      <c r="S317" s="11" t="s">
        <v>87</v>
      </c>
      <c r="T317" s="11" t="s">
        <v>4844</v>
      </c>
      <c r="U317" s="14"/>
      <c r="V317" s="14"/>
      <c r="W317" s="15" t="str">
        <f t="shared" si="4"/>
        <v/>
      </c>
      <c r="X317" s="16"/>
    </row>
    <row r="318" spans="1:24" ht="84" x14ac:dyDescent="0.2">
      <c r="A318" s="11" t="s">
        <v>3487</v>
      </c>
      <c r="B318" s="11" t="s">
        <v>4769</v>
      </c>
      <c r="C318" s="13" t="s">
        <v>4845</v>
      </c>
      <c r="D318" s="9" t="s">
        <v>4846</v>
      </c>
      <c r="E318" s="11" t="s">
        <v>4847</v>
      </c>
      <c r="F318" s="11" t="s">
        <v>4848</v>
      </c>
      <c r="G318" s="11" t="s">
        <v>4849</v>
      </c>
      <c r="H318" s="11" t="s">
        <v>4850</v>
      </c>
      <c r="I318" s="11" t="s">
        <v>4851</v>
      </c>
      <c r="J318" s="11" t="s">
        <v>4852</v>
      </c>
      <c r="K318" s="11" t="s">
        <v>4853</v>
      </c>
      <c r="L318" s="11" t="s">
        <v>4854</v>
      </c>
      <c r="M318" s="11" t="s">
        <v>4855</v>
      </c>
      <c r="N318" s="11" t="s">
        <v>3964</v>
      </c>
      <c r="O318" s="11" t="s">
        <v>4856</v>
      </c>
      <c r="P318" s="11" t="s">
        <v>4857</v>
      </c>
      <c r="Q318" s="11" t="s">
        <v>3966</v>
      </c>
      <c r="R318" s="11" t="s">
        <v>87</v>
      </c>
      <c r="S318" s="11" t="s">
        <v>87</v>
      </c>
      <c r="T318" s="11" t="s">
        <v>4858</v>
      </c>
      <c r="U318" s="14"/>
      <c r="V318" s="14"/>
      <c r="W318" s="15" t="str">
        <f t="shared" si="4"/>
        <v/>
      </c>
      <c r="X318" s="16"/>
    </row>
    <row r="319" spans="1:24" ht="70" x14ac:dyDescent="0.2">
      <c r="A319" s="11" t="s">
        <v>3487</v>
      </c>
      <c r="B319" s="11" t="s">
        <v>4769</v>
      </c>
      <c r="C319" s="13" t="s">
        <v>4859</v>
      </c>
      <c r="D319" s="9" t="s">
        <v>4860</v>
      </c>
      <c r="E319" s="11" t="s">
        <v>4861</v>
      </c>
      <c r="F319" s="11" t="s">
        <v>4862</v>
      </c>
      <c r="G319" s="11" t="s">
        <v>4863</v>
      </c>
      <c r="H319" s="11" t="s">
        <v>4864</v>
      </c>
      <c r="I319" s="11" t="s">
        <v>4865</v>
      </c>
      <c r="J319" s="11" t="s">
        <v>4866</v>
      </c>
      <c r="K319" s="11" t="s">
        <v>4867</v>
      </c>
      <c r="L319" s="11" t="s">
        <v>4868</v>
      </c>
      <c r="M319" s="11" t="s">
        <v>4869</v>
      </c>
      <c r="N319" s="11" t="s">
        <v>4870</v>
      </c>
      <c r="O319" s="11" t="s">
        <v>4871</v>
      </c>
      <c r="P319" s="11" t="s">
        <v>4872</v>
      </c>
      <c r="Q319" s="11" t="s">
        <v>1185</v>
      </c>
      <c r="R319" s="11" t="s">
        <v>87</v>
      </c>
      <c r="S319" s="11" t="s">
        <v>87</v>
      </c>
      <c r="T319" s="11" t="s">
        <v>4873</v>
      </c>
      <c r="U319" s="14"/>
      <c r="V319" s="14"/>
      <c r="W319" s="15" t="str">
        <f t="shared" si="4"/>
        <v/>
      </c>
      <c r="X319" s="16"/>
    </row>
    <row r="320" spans="1:24" ht="70" x14ac:dyDescent="0.2">
      <c r="A320" s="11" t="s">
        <v>3487</v>
      </c>
      <c r="B320" s="11" t="s">
        <v>4769</v>
      </c>
      <c r="C320" s="13" t="s">
        <v>4874</v>
      </c>
      <c r="D320" s="9" t="s">
        <v>4875</v>
      </c>
      <c r="E320" s="11" t="s">
        <v>4876</v>
      </c>
      <c r="F320" s="11" t="s">
        <v>4877</v>
      </c>
      <c r="G320" s="11" t="s">
        <v>4878</v>
      </c>
      <c r="H320" s="11" t="s">
        <v>4879</v>
      </c>
      <c r="I320" s="11" t="s">
        <v>4880</v>
      </c>
      <c r="J320" s="11" t="s">
        <v>4881</v>
      </c>
      <c r="K320" s="11" t="s">
        <v>4882</v>
      </c>
      <c r="L320" s="11" t="s">
        <v>4883</v>
      </c>
      <c r="M320" s="11" t="s">
        <v>4884</v>
      </c>
      <c r="N320" s="11" t="s">
        <v>4885</v>
      </c>
      <c r="O320" s="11" t="s">
        <v>4886</v>
      </c>
      <c r="P320" s="11" t="s">
        <v>4887</v>
      </c>
      <c r="Q320" s="11" t="s">
        <v>3828</v>
      </c>
      <c r="R320" s="11" t="s">
        <v>87</v>
      </c>
      <c r="S320" s="11" t="s">
        <v>87</v>
      </c>
      <c r="T320" s="11" t="s">
        <v>4888</v>
      </c>
      <c r="U320" s="14"/>
      <c r="V320" s="14"/>
      <c r="W320" s="15" t="str">
        <f t="shared" si="4"/>
        <v/>
      </c>
      <c r="X320" s="16"/>
    </row>
    <row r="321" spans="1:24" ht="70" x14ac:dyDescent="0.2">
      <c r="A321" s="11" t="s">
        <v>3487</v>
      </c>
      <c r="B321" s="11" t="s">
        <v>4769</v>
      </c>
      <c r="C321" s="13" t="s">
        <v>4889</v>
      </c>
      <c r="D321" s="9" t="s">
        <v>4890</v>
      </c>
      <c r="E321" s="11" t="s">
        <v>4891</v>
      </c>
      <c r="F321" s="11" t="s">
        <v>4892</v>
      </c>
      <c r="G321" s="11" t="s">
        <v>4893</v>
      </c>
      <c r="H321" s="11" t="s">
        <v>4894</v>
      </c>
      <c r="I321" s="11" t="s">
        <v>4895</v>
      </c>
      <c r="J321" s="11" t="s">
        <v>4896</v>
      </c>
      <c r="K321" s="11" t="s">
        <v>4897</v>
      </c>
      <c r="L321" s="11" t="s">
        <v>4898</v>
      </c>
      <c r="M321" s="11" t="s">
        <v>4899</v>
      </c>
      <c r="N321" s="11" t="s">
        <v>4900</v>
      </c>
      <c r="O321" s="11" t="s">
        <v>4901</v>
      </c>
      <c r="P321" s="11" t="s">
        <v>4902</v>
      </c>
      <c r="Q321" s="11" t="s">
        <v>4903</v>
      </c>
      <c r="R321" s="11" t="s">
        <v>87</v>
      </c>
      <c r="S321" s="11" t="s">
        <v>87</v>
      </c>
      <c r="T321" s="11" t="s">
        <v>4904</v>
      </c>
      <c r="U321" s="14"/>
      <c r="V321" s="14"/>
      <c r="W321" s="15" t="str">
        <f t="shared" si="4"/>
        <v/>
      </c>
      <c r="X321" s="16"/>
    </row>
    <row r="322" spans="1:24" ht="70" x14ac:dyDescent="0.2">
      <c r="A322" s="11" t="s">
        <v>3487</v>
      </c>
      <c r="B322" s="11" t="s">
        <v>4769</v>
      </c>
      <c r="C322" s="13" t="s">
        <v>4905</v>
      </c>
      <c r="D322" s="9" t="s">
        <v>4906</v>
      </c>
      <c r="E322" s="11" t="s">
        <v>4907</v>
      </c>
      <c r="F322" s="11" t="s">
        <v>4908</v>
      </c>
      <c r="G322" s="11" t="s">
        <v>4909</v>
      </c>
      <c r="H322" s="11" t="s">
        <v>4910</v>
      </c>
      <c r="I322" s="11" t="s">
        <v>4911</v>
      </c>
      <c r="J322" s="11" t="s">
        <v>4912</v>
      </c>
      <c r="K322" s="11" t="s">
        <v>4913</v>
      </c>
      <c r="L322" s="11" t="s">
        <v>4914</v>
      </c>
      <c r="M322" s="11" t="s">
        <v>4915</v>
      </c>
      <c r="N322" s="11" t="s">
        <v>4916</v>
      </c>
      <c r="O322" s="11" t="s">
        <v>4917</v>
      </c>
      <c r="P322" s="11" t="s">
        <v>4918</v>
      </c>
      <c r="Q322" s="11" t="s">
        <v>3397</v>
      </c>
      <c r="R322" s="11" t="s">
        <v>87</v>
      </c>
      <c r="S322" s="11" t="s">
        <v>87</v>
      </c>
      <c r="T322" s="11" t="s">
        <v>4919</v>
      </c>
      <c r="U322" s="14"/>
      <c r="V322" s="14"/>
      <c r="W322" s="15" t="str">
        <f t="shared" ref="W322:W385" si="5">IF(AND(ISNUMBER(U322),ISNUMBER(V322)),V322-U322,"")</f>
        <v/>
      </c>
      <c r="X322" s="16"/>
    </row>
    <row r="323" spans="1:24" ht="70" x14ac:dyDescent="0.2">
      <c r="A323" s="11" t="s">
        <v>3487</v>
      </c>
      <c r="B323" s="11" t="s">
        <v>4769</v>
      </c>
      <c r="C323" s="13" t="s">
        <v>4920</v>
      </c>
      <c r="D323" s="9" t="s">
        <v>4921</v>
      </c>
      <c r="E323" s="11" t="s">
        <v>4922</v>
      </c>
      <c r="F323" s="11" t="s">
        <v>4923</v>
      </c>
      <c r="G323" s="11" t="s">
        <v>4924</v>
      </c>
      <c r="H323" s="11" t="s">
        <v>4925</v>
      </c>
      <c r="I323" s="11" t="s">
        <v>4926</v>
      </c>
      <c r="J323" s="11" t="s">
        <v>4927</v>
      </c>
      <c r="K323" s="11" t="s">
        <v>4928</v>
      </c>
      <c r="L323" s="11" t="s">
        <v>4929</v>
      </c>
      <c r="M323" s="11" t="s">
        <v>4930</v>
      </c>
      <c r="N323" s="11" t="s">
        <v>4931</v>
      </c>
      <c r="O323" s="11" t="s">
        <v>4932</v>
      </c>
      <c r="P323" s="11" t="s">
        <v>4933</v>
      </c>
      <c r="Q323" s="11" t="s">
        <v>4934</v>
      </c>
      <c r="R323" s="11" t="s">
        <v>87</v>
      </c>
      <c r="S323" s="11" t="s">
        <v>87</v>
      </c>
      <c r="T323" s="11" t="s">
        <v>4935</v>
      </c>
      <c r="U323" s="14"/>
      <c r="V323" s="14"/>
      <c r="W323" s="15" t="str">
        <f t="shared" si="5"/>
        <v/>
      </c>
      <c r="X323" s="16"/>
    </row>
    <row r="324" spans="1:24" ht="70" x14ac:dyDescent="0.2">
      <c r="A324" s="11" t="s">
        <v>3487</v>
      </c>
      <c r="B324" s="11" t="s">
        <v>4769</v>
      </c>
      <c r="C324" s="13" t="s">
        <v>4936</v>
      </c>
      <c r="D324" s="9" t="s">
        <v>4937</v>
      </c>
      <c r="E324" s="11" t="s">
        <v>4938</v>
      </c>
      <c r="F324" s="11" t="s">
        <v>4939</v>
      </c>
      <c r="G324" s="11" t="s">
        <v>4940</v>
      </c>
      <c r="H324" s="11" t="s">
        <v>4941</v>
      </c>
      <c r="I324" s="11" t="s">
        <v>4942</v>
      </c>
      <c r="J324" s="11" t="s">
        <v>4943</v>
      </c>
      <c r="K324" s="11" t="s">
        <v>4944</v>
      </c>
      <c r="L324" s="11" t="s">
        <v>4945</v>
      </c>
      <c r="M324" s="11" t="s">
        <v>4946</v>
      </c>
      <c r="N324" s="11" t="s">
        <v>4947</v>
      </c>
      <c r="O324" s="11" t="s">
        <v>4948</v>
      </c>
      <c r="P324" s="11" t="s">
        <v>2594</v>
      </c>
      <c r="Q324" s="11" t="s">
        <v>2580</v>
      </c>
      <c r="R324" s="11" t="s">
        <v>87</v>
      </c>
      <c r="S324" s="11" t="s">
        <v>87</v>
      </c>
      <c r="T324" s="11" t="s">
        <v>4949</v>
      </c>
      <c r="U324" s="14"/>
      <c r="V324" s="14"/>
      <c r="W324" s="15" t="str">
        <f t="shared" si="5"/>
        <v/>
      </c>
      <c r="X324" s="16"/>
    </row>
    <row r="325" spans="1:24" ht="70" x14ac:dyDescent="0.2">
      <c r="A325" s="11" t="s">
        <v>3487</v>
      </c>
      <c r="B325" s="11" t="s">
        <v>4769</v>
      </c>
      <c r="C325" s="13" t="s">
        <v>4950</v>
      </c>
      <c r="D325" s="9" t="s">
        <v>4951</v>
      </c>
      <c r="E325" s="11" t="s">
        <v>4952</v>
      </c>
      <c r="F325" s="11" t="s">
        <v>4953</v>
      </c>
      <c r="G325" s="11" t="s">
        <v>4954</v>
      </c>
      <c r="H325" s="11" t="s">
        <v>4955</v>
      </c>
      <c r="I325" s="11" t="s">
        <v>4956</v>
      </c>
      <c r="J325" s="11" t="s">
        <v>4957</v>
      </c>
      <c r="K325" s="11" t="s">
        <v>4958</v>
      </c>
      <c r="L325" s="11" t="s">
        <v>4959</v>
      </c>
      <c r="M325" s="11" t="s">
        <v>4960</v>
      </c>
      <c r="N325" s="11" t="s">
        <v>4961</v>
      </c>
      <c r="O325" s="11" t="s">
        <v>4962</v>
      </c>
      <c r="P325" s="11" t="s">
        <v>4963</v>
      </c>
      <c r="Q325" s="11" t="s">
        <v>4964</v>
      </c>
      <c r="R325" s="11" t="s">
        <v>87</v>
      </c>
      <c r="S325" s="11" t="s">
        <v>87</v>
      </c>
      <c r="T325" s="11" t="s">
        <v>4965</v>
      </c>
      <c r="U325" s="14"/>
      <c r="V325" s="14"/>
      <c r="W325" s="15" t="str">
        <f t="shared" si="5"/>
        <v/>
      </c>
      <c r="X325" s="16"/>
    </row>
    <row r="326" spans="1:24" ht="70" x14ac:dyDescent="0.2">
      <c r="A326" s="11" t="s">
        <v>3487</v>
      </c>
      <c r="B326" s="11" t="s">
        <v>4769</v>
      </c>
      <c r="C326" s="13" t="s">
        <v>4966</v>
      </c>
      <c r="D326" s="9" t="s">
        <v>4967</v>
      </c>
      <c r="E326" s="11" t="s">
        <v>4968</v>
      </c>
      <c r="F326" s="11" t="s">
        <v>4969</v>
      </c>
      <c r="G326" s="11" t="s">
        <v>4970</v>
      </c>
      <c r="H326" s="11" t="s">
        <v>4971</v>
      </c>
      <c r="I326" s="11" t="s">
        <v>4972</v>
      </c>
      <c r="J326" s="11" t="s">
        <v>4973</v>
      </c>
      <c r="K326" s="11" t="s">
        <v>4974</v>
      </c>
      <c r="L326" s="11" t="s">
        <v>4975</v>
      </c>
      <c r="M326" s="11" t="s">
        <v>4976</v>
      </c>
      <c r="N326" s="11" t="s">
        <v>4977</v>
      </c>
      <c r="O326" s="11" t="s">
        <v>4978</v>
      </c>
      <c r="P326" s="11" t="s">
        <v>4979</v>
      </c>
      <c r="Q326" s="11" t="s">
        <v>3397</v>
      </c>
      <c r="R326" s="11" t="s">
        <v>87</v>
      </c>
      <c r="S326" s="11" t="s">
        <v>87</v>
      </c>
      <c r="T326" s="11" t="s">
        <v>4980</v>
      </c>
      <c r="U326" s="14"/>
      <c r="V326" s="14"/>
      <c r="W326" s="15" t="str">
        <f t="shared" si="5"/>
        <v/>
      </c>
      <c r="X326" s="16"/>
    </row>
    <row r="327" spans="1:24" ht="70" x14ac:dyDescent="0.2">
      <c r="A327" s="11" t="s">
        <v>3487</v>
      </c>
      <c r="B327" s="11" t="s">
        <v>4769</v>
      </c>
      <c r="C327" s="13" t="s">
        <v>4981</v>
      </c>
      <c r="D327" s="9" t="s">
        <v>4982</v>
      </c>
      <c r="E327" s="11" t="s">
        <v>4983</v>
      </c>
      <c r="F327" s="11" t="s">
        <v>4984</v>
      </c>
      <c r="G327" s="11" t="s">
        <v>4985</v>
      </c>
      <c r="H327" s="11" t="s">
        <v>4986</v>
      </c>
      <c r="I327" s="11" t="s">
        <v>4987</v>
      </c>
      <c r="J327" s="11" t="s">
        <v>4988</v>
      </c>
      <c r="K327" s="11" t="s">
        <v>4989</v>
      </c>
      <c r="L327" s="11" t="s">
        <v>4990</v>
      </c>
      <c r="M327" s="11" t="s">
        <v>4991</v>
      </c>
      <c r="N327" s="11" t="s">
        <v>4885</v>
      </c>
      <c r="O327" s="11" t="s">
        <v>4992</v>
      </c>
      <c r="P327" s="11" t="s">
        <v>4887</v>
      </c>
      <c r="Q327" s="11" t="s">
        <v>4814</v>
      </c>
      <c r="R327" s="11" t="s">
        <v>87</v>
      </c>
      <c r="S327" s="11" t="s">
        <v>87</v>
      </c>
      <c r="T327" s="11" t="s">
        <v>4993</v>
      </c>
      <c r="U327" s="14"/>
      <c r="V327" s="14"/>
      <c r="W327" s="15" t="str">
        <f t="shared" si="5"/>
        <v/>
      </c>
      <c r="X327" s="16"/>
    </row>
    <row r="328" spans="1:24" ht="70" x14ac:dyDescent="0.2">
      <c r="A328" s="11" t="s">
        <v>3487</v>
      </c>
      <c r="B328" s="11" t="s">
        <v>4769</v>
      </c>
      <c r="C328" s="13" t="s">
        <v>4994</v>
      </c>
      <c r="D328" s="9" t="s">
        <v>4995</v>
      </c>
      <c r="E328" s="11" t="s">
        <v>4996</v>
      </c>
      <c r="F328" s="11" t="s">
        <v>4997</v>
      </c>
      <c r="G328" s="11" t="s">
        <v>4998</v>
      </c>
      <c r="H328" s="11" t="s">
        <v>4999</v>
      </c>
      <c r="I328" s="11" t="s">
        <v>5000</v>
      </c>
      <c r="J328" s="11" t="s">
        <v>5001</v>
      </c>
      <c r="K328" s="11" t="s">
        <v>5002</v>
      </c>
      <c r="L328" s="11" t="s">
        <v>5003</v>
      </c>
      <c r="M328" s="11" t="s">
        <v>5004</v>
      </c>
      <c r="N328" s="11" t="s">
        <v>5005</v>
      </c>
      <c r="O328" s="11" t="s">
        <v>5006</v>
      </c>
      <c r="P328" s="11" t="s">
        <v>5007</v>
      </c>
      <c r="Q328" s="11" t="s">
        <v>2100</v>
      </c>
      <c r="R328" s="11" t="s">
        <v>87</v>
      </c>
      <c r="S328" s="11" t="s">
        <v>87</v>
      </c>
      <c r="T328" s="11" t="s">
        <v>5008</v>
      </c>
      <c r="U328" s="14"/>
      <c r="V328" s="14"/>
      <c r="W328" s="15" t="str">
        <f t="shared" si="5"/>
        <v/>
      </c>
      <c r="X328" s="16"/>
    </row>
    <row r="329" spans="1:24" ht="70" x14ac:dyDescent="0.2">
      <c r="A329" s="11" t="s">
        <v>3487</v>
      </c>
      <c r="B329" s="11" t="s">
        <v>4769</v>
      </c>
      <c r="C329" s="13" t="s">
        <v>5009</v>
      </c>
      <c r="D329" s="9" t="s">
        <v>5010</v>
      </c>
      <c r="E329" s="11" t="s">
        <v>5011</v>
      </c>
      <c r="F329" s="11" t="s">
        <v>5012</v>
      </c>
      <c r="G329" s="11" t="s">
        <v>5013</v>
      </c>
      <c r="H329" s="11" t="s">
        <v>5014</v>
      </c>
      <c r="I329" s="11" t="s">
        <v>5015</v>
      </c>
      <c r="J329" s="11" t="s">
        <v>5016</v>
      </c>
      <c r="K329" s="11" t="s">
        <v>5017</v>
      </c>
      <c r="L329" s="11" t="s">
        <v>5018</v>
      </c>
      <c r="M329" s="11" t="s">
        <v>5019</v>
      </c>
      <c r="N329" s="11" t="s">
        <v>5020</v>
      </c>
      <c r="O329" s="11" t="s">
        <v>5021</v>
      </c>
      <c r="P329" s="11" t="s">
        <v>5022</v>
      </c>
      <c r="Q329" s="11" t="s">
        <v>2580</v>
      </c>
      <c r="R329" s="11" t="s">
        <v>87</v>
      </c>
      <c r="S329" s="11" t="s">
        <v>87</v>
      </c>
      <c r="T329" s="11" t="s">
        <v>5023</v>
      </c>
      <c r="U329" s="14"/>
      <c r="V329" s="14"/>
      <c r="W329" s="15" t="str">
        <f t="shared" si="5"/>
        <v/>
      </c>
      <c r="X329" s="16"/>
    </row>
    <row r="330" spans="1:24" ht="70" x14ac:dyDescent="0.2">
      <c r="A330" s="11" t="s">
        <v>3487</v>
      </c>
      <c r="B330" s="11" t="s">
        <v>4769</v>
      </c>
      <c r="C330" s="13" t="s">
        <v>5024</v>
      </c>
      <c r="D330" s="9" t="s">
        <v>5025</v>
      </c>
      <c r="E330" s="11" t="s">
        <v>5026</v>
      </c>
      <c r="F330" s="11" t="s">
        <v>5027</v>
      </c>
      <c r="G330" s="11" t="s">
        <v>5028</v>
      </c>
      <c r="H330" s="11" t="s">
        <v>5029</v>
      </c>
      <c r="I330" s="11" t="s">
        <v>5030</v>
      </c>
      <c r="J330" s="11" t="s">
        <v>5031</v>
      </c>
      <c r="K330" s="11" t="s">
        <v>5032</v>
      </c>
      <c r="L330" s="11" t="s">
        <v>5033</v>
      </c>
      <c r="M330" s="11" t="s">
        <v>5034</v>
      </c>
      <c r="N330" s="11" t="s">
        <v>5035</v>
      </c>
      <c r="O330" s="11" t="s">
        <v>5036</v>
      </c>
      <c r="P330" s="11" t="s">
        <v>5037</v>
      </c>
      <c r="Q330" s="11" t="s">
        <v>1215</v>
      </c>
      <c r="R330" s="11" t="s">
        <v>87</v>
      </c>
      <c r="S330" s="11" t="s">
        <v>87</v>
      </c>
      <c r="T330" s="11" t="s">
        <v>5038</v>
      </c>
      <c r="U330" s="14"/>
      <c r="V330" s="14"/>
      <c r="W330" s="15" t="str">
        <f t="shared" si="5"/>
        <v/>
      </c>
      <c r="X330" s="16"/>
    </row>
    <row r="331" spans="1:24" ht="70" x14ac:dyDescent="0.2">
      <c r="A331" s="11" t="s">
        <v>3487</v>
      </c>
      <c r="B331" s="11" t="s">
        <v>4769</v>
      </c>
      <c r="C331" s="13" t="s">
        <v>5039</v>
      </c>
      <c r="D331" s="9" t="s">
        <v>5040</v>
      </c>
      <c r="E331" s="11" t="s">
        <v>5041</v>
      </c>
      <c r="F331" s="11" t="s">
        <v>5042</v>
      </c>
      <c r="G331" s="11" t="s">
        <v>5043</v>
      </c>
      <c r="H331" s="11" t="s">
        <v>5044</v>
      </c>
      <c r="I331" s="11" t="s">
        <v>5045</v>
      </c>
      <c r="J331" s="11" t="s">
        <v>5046</v>
      </c>
      <c r="K331" s="11" t="s">
        <v>5047</v>
      </c>
      <c r="L331" s="11" t="s">
        <v>5048</v>
      </c>
      <c r="M331" s="11" t="s">
        <v>5049</v>
      </c>
      <c r="N331" s="11" t="s">
        <v>5050</v>
      </c>
      <c r="O331" s="11" t="s">
        <v>5051</v>
      </c>
      <c r="P331" s="11" t="s">
        <v>5052</v>
      </c>
      <c r="Q331" s="11" t="s">
        <v>3691</v>
      </c>
      <c r="R331" s="11" t="s">
        <v>87</v>
      </c>
      <c r="S331" s="11" t="s">
        <v>87</v>
      </c>
      <c r="T331" s="11" t="s">
        <v>5053</v>
      </c>
      <c r="U331" s="14"/>
      <c r="V331" s="14"/>
      <c r="W331" s="15" t="str">
        <f t="shared" si="5"/>
        <v/>
      </c>
      <c r="X331" s="16"/>
    </row>
    <row r="332" spans="1:24" ht="70" x14ac:dyDescent="0.2">
      <c r="A332" s="11" t="s">
        <v>3487</v>
      </c>
      <c r="B332" s="11" t="s">
        <v>4769</v>
      </c>
      <c r="C332" s="13" t="s">
        <v>5054</v>
      </c>
      <c r="D332" s="9" t="s">
        <v>5055</v>
      </c>
      <c r="E332" s="11" t="s">
        <v>5056</v>
      </c>
      <c r="F332" s="11" t="s">
        <v>5057</v>
      </c>
      <c r="G332" s="11" t="s">
        <v>5058</v>
      </c>
      <c r="H332" s="11" t="s">
        <v>5059</v>
      </c>
      <c r="I332" s="11" t="s">
        <v>5060</v>
      </c>
      <c r="J332" s="11" t="s">
        <v>5061</v>
      </c>
      <c r="K332" s="11" t="s">
        <v>5062</v>
      </c>
      <c r="L332" s="11" t="s">
        <v>5063</v>
      </c>
      <c r="M332" s="11" t="s">
        <v>5064</v>
      </c>
      <c r="N332" s="11" t="s">
        <v>5065</v>
      </c>
      <c r="O332" s="11" t="s">
        <v>5066</v>
      </c>
      <c r="P332" s="11" t="s">
        <v>5067</v>
      </c>
      <c r="Q332" s="11" t="s">
        <v>3518</v>
      </c>
      <c r="R332" s="11" t="s">
        <v>87</v>
      </c>
      <c r="S332" s="11" t="s">
        <v>87</v>
      </c>
      <c r="T332" s="11" t="s">
        <v>5068</v>
      </c>
      <c r="U332" s="14"/>
      <c r="V332" s="14"/>
      <c r="W332" s="15" t="str">
        <f t="shared" si="5"/>
        <v/>
      </c>
      <c r="X332" s="16"/>
    </row>
    <row r="333" spans="1:24" ht="84" x14ac:dyDescent="0.2">
      <c r="A333" s="11" t="s">
        <v>3487</v>
      </c>
      <c r="B333" s="11" t="s">
        <v>4769</v>
      </c>
      <c r="C333" s="13" t="s">
        <v>5069</v>
      </c>
      <c r="D333" s="9" t="s">
        <v>5070</v>
      </c>
      <c r="E333" s="11" t="s">
        <v>5071</v>
      </c>
      <c r="F333" s="11" t="s">
        <v>5072</v>
      </c>
      <c r="G333" s="11" t="s">
        <v>5073</v>
      </c>
      <c r="H333" s="11" t="s">
        <v>5074</v>
      </c>
      <c r="I333" s="11" t="s">
        <v>5075</v>
      </c>
      <c r="J333" s="11" t="s">
        <v>5076</v>
      </c>
      <c r="K333" s="11" t="s">
        <v>5077</v>
      </c>
      <c r="L333" s="11" t="s">
        <v>5078</v>
      </c>
      <c r="M333" s="11" t="s">
        <v>5079</v>
      </c>
      <c r="N333" s="11" t="s">
        <v>4796</v>
      </c>
      <c r="O333" s="11" t="s">
        <v>5080</v>
      </c>
      <c r="P333" s="11" t="s">
        <v>5081</v>
      </c>
      <c r="Q333" s="11" t="s">
        <v>5082</v>
      </c>
      <c r="R333" s="11" t="s">
        <v>87</v>
      </c>
      <c r="S333" s="11" t="s">
        <v>87</v>
      </c>
      <c r="T333" s="11" t="s">
        <v>5083</v>
      </c>
      <c r="U333" s="14"/>
      <c r="V333" s="14"/>
      <c r="W333" s="15" t="str">
        <f t="shared" si="5"/>
        <v/>
      </c>
      <c r="X333" s="16"/>
    </row>
    <row r="334" spans="1:24" ht="84" x14ac:dyDescent="0.2">
      <c r="A334" s="11" t="s">
        <v>3487</v>
      </c>
      <c r="B334" s="11" t="s">
        <v>4769</v>
      </c>
      <c r="C334" s="13" t="s">
        <v>5084</v>
      </c>
      <c r="D334" s="9" t="s">
        <v>5085</v>
      </c>
      <c r="E334" s="11" t="s">
        <v>5086</v>
      </c>
      <c r="F334" s="11" t="s">
        <v>5087</v>
      </c>
      <c r="G334" s="11" t="s">
        <v>5088</v>
      </c>
      <c r="H334" s="11" t="s">
        <v>5089</v>
      </c>
      <c r="I334" s="11" t="s">
        <v>5090</v>
      </c>
      <c r="J334" s="11" t="s">
        <v>5091</v>
      </c>
      <c r="K334" s="11" t="s">
        <v>5092</v>
      </c>
      <c r="L334" s="11" t="s">
        <v>5093</v>
      </c>
      <c r="M334" s="11" t="s">
        <v>5094</v>
      </c>
      <c r="N334" s="11" t="s">
        <v>5095</v>
      </c>
      <c r="O334" s="11" t="s">
        <v>5096</v>
      </c>
      <c r="P334" s="11" t="s">
        <v>5097</v>
      </c>
      <c r="Q334" s="11" t="s">
        <v>5098</v>
      </c>
      <c r="R334" s="11" t="s">
        <v>87</v>
      </c>
      <c r="S334" s="11" t="s">
        <v>87</v>
      </c>
      <c r="T334" s="11" t="s">
        <v>5099</v>
      </c>
      <c r="U334" s="14"/>
      <c r="V334" s="14"/>
      <c r="W334" s="15" t="str">
        <f t="shared" si="5"/>
        <v/>
      </c>
      <c r="X334" s="16"/>
    </row>
    <row r="335" spans="1:24" ht="70" x14ac:dyDescent="0.2">
      <c r="A335" s="11" t="s">
        <v>5100</v>
      </c>
      <c r="B335" s="11" t="s">
        <v>5101</v>
      </c>
      <c r="C335" s="13" t="s">
        <v>5102</v>
      </c>
      <c r="D335" s="9" t="s">
        <v>5103</v>
      </c>
      <c r="E335" s="11" t="s">
        <v>5104</v>
      </c>
      <c r="F335" s="11" t="s">
        <v>5105</v>
      </c>
      <c r="G335" s="11" t="s">
        <v>5106</v>
      </c>
      <c r="H335" s="11" t="s">
        <v>5107</v>
      </c>
      <c r="I335" s="11" t="s">
        <v>5108</v>
      </c>
      <c r="J335" s="11" t="s">
        <v>5109</v>
      </c>
      <c r="K335" s="11" t="s">
        <v>5110</v>
      </c>
      <c r="L335" s="11" t="s">
        <v>5111</v>
      </c>
      <c r="M335" s="11" t="s">
        <v>5112</v>
      </c>
      <c r="N335" s="11" t="s">
        <v>5113</v>
      </c>
      <c r="O335" s="11" t="s">
        <v>5114</v>
      </c>
      <c r="P335" s="11" t="s">
        <v>5115</v>
      </c>
      <c r="Q335" s="11" t="s">
        <v>999</v>
      </c>
      <c r="R335" s="11" t="s">
        <v>87</v>
      </c>
      <c r="S335" s="11" t="s">
        <v>87</v>
      </c>
      <c r="T335" s="11" t="s">
        <v>5116</v>
      </c>
      <c r="U335" s="14"/>
      <c r="V335" s="14"/>
      <c r="W335" s="15" t="str">
        <f t="shared" si="5"/>
        <v/>
      </c>
      <c r="X335" s="16"/>
    </row>
    <row r="336" spans="1:24" ht="84" x14ac:dyDescent="0.2">
      <c r="A336" s="11" t="s">
        <v>5100</v>
      </c>
      <c r="B336" s="11" t="s">
        <v>5101</v>
      </c>
      <c r="C336" s="13" t="s">
        <v>5117</v>
      </c>
      <c r="D336" s="9" t="s">
        <v>5118</v>
      </c>
      <c r="E336" s="11" t="s">
        <v>5119</v>
      </c>
      <c r="F336" s="11" t="s">
        <v>5120</v>
      </c>
      <c r="G336" s="11" t="s">
        <v>5121</v>
      </c>
      <c r="H336" s="11" t="s">
        <v>5122</v>
      </c>
      <c r="I336" s="11" t="s">
        <v>5123</v>
      </c>
      <c r="J336" s="11" t="s">
        <v>5124</v>
      </c>
      <c r="K336" s="11" t="s">
        <v>5125</v>
      </c>
      <c r="L336" s="11" t="s">
        <v>5126</v>
      </c>
      <c r="M336" s="11" t="s">
        <v>5127</v>
      </c>
      <c r="N336" s="11" t="s">
        <v>5128</v>
      </c>
      <c r="O336" s="11" t="s">
        <v>5129</v>
      </c>
      <c r="P336" s="11" t="s">
        <v>5130</v>
      </c>
      <c r="Q336" s="11" t="s">
        <v>999</v>
      </c>
      <c r="R336" s="11" t="s">
        <v>87</v>
      </c>
      <c r="S336" s="11" t="s">
        <v>87</v>
      </c>
      <c r="T336" s="11" t="s">
        <v>5131</v>
      </c>
      <c r="U336" s="14"/>
      <c r="V336" s="14"/>
      <c r="W336" s="15" t="str">
        <f t="shared" si="5"/>
        <v/>
      </c>
      <c r="X336" s="16"/>
    </row>
    <row r="337" spans="1:24" ht="56" x14ac:dyDescent="0.2">
      <c r="A337" s="11" t="s">
        <v>5100</v>
      </c>
      <c r="B337" s="11" t="s">
        <v>5101</v>
      </c>
      <c r="C337" s="13" t="s">
        <v>5132</v>
      </c>
      <c r="D337" s="9" t="s">
        <v>5133</v>
      </c>
      <c r="E337" s="11" t="s">
        <v>5134</v>
      </c>
      <c r="F337" s="11" t="s">
        <v>5135</v>
      </c>
      <c r="G337" s="11" t="s">
        <v>5136</v>
      </c>
      <c r="H337" s="11" t="s">
        <v>5137</v>
      </c>
      <c r="I337" s="11" t="s">
        <v>5138</v>
      </c>
      <c r="J337" s="11" t="s">
        <v>5139</v>
      </c>
      <c r="K337" s="11" t="s">
        <v>5140</v>
      </c>
      <c r="L337" s="11" t="s">
        <v>5141</v>
      </c>
      <c r="M337" s="11" t="s">
        <v>5142</v>
      </c>
      <c r="N337" s="11" t="s">
        <v>5143</v>
      </c>
      <c r="O337" s="11" t="s">
        <v>5144</v>
      </c>
      <c r="P337" s="11" t="s">
        <v>5145</v>
      </c>
      <c r="Q337" s="11" t="s">
        <v>999</v>
      </c>
      <c r="R337" s="11" t="s">
        <v>87</v>
      </c>
      <c r="S337" s="11" t="s">
        <v>5146</v>
      </c>
      <c r="T337" s="11" t="s">
        <v>5147</v>
      </c>
      <c r="U337" s="14"/>
      <c r="V337" s="14"/>
      <c r="W337" s="15" t="str">
        <f t="shared" si="5"/>
        <v/>
      </c>
      <c r="X337" s="16"/>
    </row>
    <row r="338" spans="1:24" ht="70" x14ac:dyDescent="0.2">
      <c r="A338" s="11" t="s">
        <v>5100</v>
      </c>
      <c r="B338" s="11" t="s">
        <v>5101</v>
      </c>
      <c r="C338" s="13" t="s">
        <v>5148</v>
      </c>
      <c r="D338" s="9" t="s">
        <v>5149</v>
      </c>
      <c r="E338" s="11" t="s">
        <v>5150</v>
      </c>
      <c r="F338" s="11" t="s">
        <v>5151</v>
      </c>
      <c r="G338" s="11" t="s">
        <v>5152</v>
      </c>
      <c r="H338" s="11" t="s">
        <v>5153</v>
      </c>
      <c r="I338" s="11" t="s">
        <v>5154</v>
      </c>
      <c r="J338" s="11" t="s">
        <v>5155</v>
      </c>
      <c r="K338" s="11" t="s">
        <v>5156</v>
      </c>
      <c r="L338" s="11" t="s">
        <v>5157</v>
      </c>
      <c r="M338" s="11" t="s">
        <v>5158</v>
      </c>
      <c r="N338" s="11" t="s">
        <v>5159</v>
      </c>
      <c r="O338" s="11" t="s">
        <v>5160</v>
      </c>
      <c r="P338" s="11" t="s">
        <v>5161</v>
      </c>
      <c r="Q338" s="11" t="s">
        <v>5162</v>
      </c>
      <c r="R338" s="11" t="s">
        <v>87</v>
      </c>
      <c r="S338" s="11" t="s">
        <v>87</v>
      </c>
      <c r="T338" s="11" t="s">
        <v>5163</v>
      </c>
      <c r="U338" s="14"/>
      <c r="V338" s="14"/>
      <c r="W338" s="15" t="str">
        <f t="shared" si="5"/>
        <v/>
      </c>
      <c r="X338" s="16"/>
    </row>
    <row r="339" spans="1:24" ht="70" x14ac:dyDescent="0.2">
      <c r="A339" s="11" t="s">
        <v>5100</v>
      </c>
      <c r="B339" s="11" t="s">
        <v>5101</v>
      </c>
      <c r="C339" s="13" t="s">
        <v>5164</v>
      </c>
      <c r="D339" s="9" t="s">
        <v>5165</v>
      </c>
      <c r="E339" s="11" t="s">
        <v>5166</v>
      </c>
      <c r="F339" s="11" t="s">
        <v>5167</v>
      </c>
      <c r="G339" s="11" t="s">
        <v>5168</v>
      </c>
      <c r="H339" s="11" t="s">
        <v>5169</v>
      </c>
      <c r="I339" s="11" t="s">
        <v>5170</v>
      </c>
      <c r="J339" s="11" t="s">
        <v>5171</v>
      </c>
      <c r="K339" s="11" t="s">
        <v>5172</v>
      </c>
      <c r="L339" s="11" t="s">
        <v>5173</v>
      </c>
      <c r="M339" s="11" t="s">
        <v>5174</v>
      </c>
      <c r="N339" s="11" t="s">
        <v>5175</v>
      </c>
      <c r="O339" s="11" t="s">
        <v>5176</v>
      </c>
      <c r="P339" s="11" t="s">
        <v>3485</v>
      </c>
      <c r="Q339" s="11" t="s">
        <v>5177</v>
      </c>
      <c r="R339" s="11" t="s">
        <v>87</v>
      </c>
      <c r="S339" s="11" t="s">
        <v>87</v>
      </c>
      <c r="T339" s="11" t="s">
        <v>5178</v>
      </c>
      <c r="U339" s="14"/>
      <c r="V339" s="14"/>
      <c r="W339" s="15" t="str">
        <f t="shared" si="5"/>
        <v/>
      </c>
      <c r="X339" s="16"/>
    </row>
    <row r="340" spans="1:24" ht="70" x14ac:dyDescent="0.2">
      <c r="A340" s="11" t="s">
        <v>5100</v>
      </c>
      <c r="B340" s="11" t="s">
        <v>5101</v>
      </c>
      <c r="C340" s="13" t="s">
        <v>5179</v>
      </c>
      <c r="D340" s="9" t="s">
        <v>5180</v>
      </c>
      <c r="E340" s="11" t="s">
        <v>5181</v>
      </c>
      <c r="F340" s="11" t="s">
        <v>5182</v>
      </c>
      <c r="G340" s="11" t="s">
        <v>5183</v>
      </c>
      <c r="H340" s="11" t="s">
        <v>5184</v>
      </c>
      <c r="I340" s="11" t="s">
        <v>5185</v>
      </c>
      <c r="J340" s="11" t="s">
        <v>5186</v>
      </c>
      <c r="K340" s="11" t="s">
        <v>5187</v>
      </c>
      <c r="L340" s="11" t="s">
        <v>5188</v>
      </c>
      <c r="M340" s="11" t="s">
        <v>5189</v>
      </c>
      <c r="N340" s="11" t="s">
        <v>5190</v>
      </c>
      <c r="O340" s="11" t="s">
        <v>5191</v>
      </c>
      <c r="P340" s="11" t="s">
        <v>5161</v>
      </c>
      <c r="Q340" s="11" t="s">
        <v>5192</v>
      </c>
      <c r="R340" s="11" t="s">
        <v>87</v>
      </c>
      <c r="S340" s="11" t="s">
        <v>87</v>
      </c>
      <c r="T340" s="11" t="s">
        <v>5193</v>
      </c>
      <c r="U340" s="14"/>
      <c r="V340" s="14"/>
      <c r="W340" s="15" t="str">
        <f t="shared" si="5"/>
        <v/>
      </c>
      <c r="X340" s="16"/>
    </row>
    <row r="341" spans="1:24" ht="70" x14ac:dyDescent="0.2">
      <c r="A341" s="11" t="s">
        <v>5100</v>
      </c>
      <c r="B341" s="11" t="s">
        <v>5101</v>
      </c>
      <c r="C341" s="13" t="s">
        <v>5194</v>
      </c>
      <c r="D341" s="9" t="s">
        <v>5195</v>
      </c>
      <c r="E341" s="11" t="s">
        <v>5196</v>
      </c>
      <c r="F341" s="11" t="s">
        <v>5197</v>
      </c>
      <c r="G341" s="11" t="s">
        <v>5198</v>
      </c>
      <c r="H341" s="11" t="s">
        <v>5199</v>
      </c>
      <c r="I341" s="11" t="s">
        <v>5200</v>
      </c>
      <c r="J341" s="11" t="s">
        <v>5201</v>
      </c>
      <c r="K341" s="11" t="s">
        <v>5202</v>
      </c>
      <c r="L341" s="11" t="s">
        <v>5203</v>
      </c>
      <c r="M341" s="11" t="s">
        <v>5204</v>
      </c>
      <c r="N341" s="11" t="s">
        <v>5205</v>
      </c>
      <c r="O341" s="11" t="s">
        <v>5206</v>
      </c>
      <c r="P341" s="11" t="s">
        <v>5207</v>
      </c>
      <c r="Q341" s="11" t="s">
        <v>5208</v>
      </c>
      <c r="R341" s="11" t="s">
        <v>87</v>
      </c>
      <c r="S341" s="11" t="s">
        <v>87</v>
      </c>
      <c r="T341" s="11" t="s">
        <v>5209</v>
      </c>
      <c r="U341" s="14"/>
      <c r="V341" s="14"/>
      <c r="W341" s="15" t="str">
        <f t="shared" si="5"/>
        <v/>
      </c>
      <c r="X341" s="16"/>
    </row>
    <row r="342" spans="1:24" ht="70" x14ac:dyDescent="0.2">
      <c r="A342" s="11" t="s">
        <v>5100</v>
      </c>
      <c r="B342" s="11" t="s">
        <v>5101</v>
      </c>
      <c r="C342" s="13" t="s">
        <v>5210</v>
      </c>
      <c r="D342" s="9" t="s">
        <v>5211</v>
      </c>
      <c r="E342" s="11" t="s">
        <v>5212</v>
      </c>
      <c r="F342" s="11" t="s">
        <v>5213</v>
      </c>
      <c r="G342" s="11" t="s">
        <v>5214</v>
      </c>
      <c r="H342" s="11" t="s">
        <v>5215</v>
      </c>
      <c r="I342" s="11" t="s">
        <v>5216</v>
      </c>
      <c r="J342" s="11" t="s">
        <v>5217</v>
      </c>
      <c r="K342" s="11" t="s">
        <v>5218</v>
      </c>
      <c r="L342" s="11" t="s">
        <v>5219</v>
      </c>
      <c r="M342" s="11" t="s">
        <v>5220</v>
      </c>
      <c r="N342" s="11" t="s">
        <v>5221</v>
      </c>
      <c r="O342" s="11" t="s">
        <v>5222</v>
      </c>
      <c r="P342" s="11" t="s">
        <v>5223</v>
      </c>
      <c r="Q342" s="11" t="s">
        <v>5224</v>
      </c>
      <c r="R342" s="11" t="s">
        <v>87</v>
      </c>
      <c r="S342" s="11" t="s">
        <v>87</v>
      </c>
      <c r="T342" s="11" t="s">
        <v>5225</v>
      </c>
      <c r="U342" s="14"/>
      <c r="V342" s="14"/>
      <c r="W342" s="15" t="str">
        <f t="shared" si="5"/>
        <v/>
      </c>
      <c r="X342" s="16"/>
    </row>
    <row r="343" spans="1:24" ht="70" x14ac:dyDescent="0.2">
      <c r="A343" s="11" t="s">
        <v>5100</v>
      </c>
      <c r="B343" s="11" t="s">
        <v>5101</v>
      </c>
      <c r="C343" s="13" t="s">
        <v>5226</v>
      </c>
      <c r="D343" s="9" t="s">
        <v>5227</v>
      </c>
      <c r="E343" s="11" t="s">
        <v>5228</v>
      </c>
      <c r="F343" s="11" t="s">
        <v>5229</v>
      </c>
      <c r="G343" s="11" t="s">
        <v>5230</v>
      </c>
      <c r="H343" s="11" t="s">
        <v>5231</v>
      </c>
      <c r="I343" s="11" t="s">
        <v>5232</v>
      </c>
      <c r="J343" s="11" t="s">
        <v>5233</v>
      </c>
      <c r="K343" s="11" t="s">
        <v>5234</v>
      </c>
      <c r="L343" s="11" t="s">
        <v>5235</v>
      </c>
      <c r="M343" s="11" t="s">
        <v>5236</v>
      </c>
      <c r="N343" s="11" t="s">
        <v>5237</v>
      </c>
      <c r="O343" s="11" t="s">
        <v>5238</v>
      </c>
      <c r="P343" s="11" t="s">
        <v>5239</v>
      </c>
      <c r="Q343" s="11" t="s">
        <v>5240</v>
      </c>
      <c r="R343" s="11" t="s">
        <v>87</v>
      </c>
      <c r="S343" s="11" t="s">
        <v>87</v>
      </c>
      <c r="T343" s="11" t="s">
        <v>5241</v>
      </c>
      <c r="U343" s="14"/>
      <c r="V343" s="14"/>
      <c r="W343" s="15" t="str">
        <f t="shared" si="5"/>
        <v/>
      </c>
      <c r="X343" s="16"/>
    </row>
    <row r="344" spans="1:24" ht="70" x14ac:dyDescent="0.2">
      <c r="A344" s="11" t="s">
        <v>5100</v>
      </c>
      <c r="B344" s="11" t="s">
        <v>5101</v>
      </c>
      <c r="C344" s="13" t="s">
        <v>5242</v>
      </c>
      <c r="D344" s="9" t="s">
        <v>5243</v>
      </c>
      <c r="E344" s="11" t="s">
        <v>5244</v>
      </c>
      <c r="F344" s="11" t="s">
        <v>5245</v>
      </c>
      <c r="G344" s="11" t="s">
        <v>5246</v>
      </c>
      <c r="H344" s="11" t="s">
        <v>5247</v>
      </c>
      <c r="I344" s="11" t="s">
        <v>5248</v>
      </c>
      <c r="J344" s="11" t="s">
        <v>5249</v>
      </c>
      <c r="K344" s="11" t="s">
        <v>5250</v>
      </c>
      <c r="L344" s="11" t="s">
        <v>5251</v>
      </c>
      <c r="M344" s="11" t="s">
        <v>5252</v>
      </c>
      <c r="N344" s="11" t="s">
        <v>5253</v>
      </c>
      <c r="O344" s="11" t="s">
        <v>5254</v>
      </c>
      <c r="P344" s="11" t="s">
        <v>5255</v>
      </c>
      <c r="Q344" s="11" t="s">
        <v>5256</v>
      </c>
      <c r="R344" s="11" t="s">
        <v>87</v>
      </c>
      <c r="S344" s="11" t="s">
        <v>87</v>
      </c>
      <c r="T344" s="11" t="s">
        <v>5257</v>
      </c>
      <c r="U344" s="14"/>
      <c r="V344" s="14"/>
      <c r="W344" s="15" t="str">
        <f t="shared" si="5"/>
        <v/>
      </c>
      <c r="X344" s="16"/>
    </row>
    <row r="345" spans="1:24" ht="70" x14ac:dyDescent="0.2">
      <c r="A345" s="11" t="s">
        <v>5100</v>
      </c>
      <c r="B345" s="11" t="s">
        <v>5101</v>
      </c>
      <c r="C345" s="13" t="s">
        <v>5258</v>
      </c>
      <c r="D345" s="9" t="s">
        <v>5259</v>
      </c>
      <c r="E345" s="11" t="s">
        <v>5260</v>
      </c>
      <c r="F345" s="11" t="s">
        <v>5261</v>
      </c>
      <c r="G345" s="11" t="s">
        <v>5262</v>
      </c>
      <c r="H345" s="11" t="s">
        <v>5263</v>
      </c>
      <c r="I345" s="11" t="s">
        <v>5264</v>
      </c>
      <c r="J345" s="11" t="s">
        <v>5265</v>
      </c>
      <c r="K345" s="11" t="s">
        <v>5266</v>
      </c>
      <c r="L345" s="11" t="s">
        <v>5267</v>
      </c>
      <c r="M345" s="11" t="s">
        <v>5268</v>
      </c>
      <c r="N345" s="11" t="s">
        <v>809</v>
      </c>
      <c r="O345" s="11" t="s">
        <v>5269</v>
      </c>
      <c r="P345" s="11" t="s">
        <v>2579</v>
      </c>
      <c r="Q345" s="11" t="s">
        <v>2580</v>
      </c>
      <c r="R345" s="11" t="s">
        <v>87</v>
      </c>
      <c r="S345" s="11" t="s">
        <v>87</v>
      </c>
      <c r="T345" s="11" t="s">
        <v>5270</v>
      </c>
      <c r="U345" s="14"/>
      <c r="V345" s="14"/>
      <c r="W345" s="15" t="str">
        <f t="shared" si="5"/>
        <v/>
      </c>
      <c r="X345" s="16"/>
    </row>
    <row r="346" spans="1:24" ht="70" x14ac:dyDescent="0.2">
      <c r="A346" s="11" t="s">
        <v>5100</v>
      </c>
      <c r="B346" s="11" t="s">
        <v>5101</v>
      </c>
      <c r="C346" s="13" t="s">
        <v>5271</v>
      </c>
      <c r="D346" s="9" t="s">
        <v>5272</v>
      </c>
      <c r="E346" s="11" t="s">
        <v>5273</v>
      </c>
      <c r="F346" s="11" t="s">
        <v>5274</v>
      </c>
      <c r="G346" s="11" t="s">
        <v>5275</v>
      </c>
      <c r="H346" s="11" t="s">
        <v>5276</v>
      </c>
      <c r="I346" s="11" t="s">
        <v>5277</v>
      </c>
      <c r="J346" s="11" t="s">
        <v>5278</v>
      </c>
      <c r="K346" s="11" t="s">
        <v>5279</v>
      </c>
      <c r="L346" s="11" t="s">
        <v>5280</v>
      </c>
      <c r="M346" s="11" t="s">
        <v>5281</v>
      </c>
      <c r="N346" s="11" t="s">
        <v>5282</v>
      </c>
      <c r="O346" s="11" t="s">
        <v>5283</v>
      </c>
      <c r="P346" s="11" t="s">
        <v>4857</v>
      </c>
      <c r="Q346" s="11" t="s">
        <v>3518</v>
      </c>
      <c r="R346" s="11" t="s">
        <v>87</v>
      </c>
      <c r="S346" s="11" t="s">
        <v>87</v>
      </c>
      <c r="T346" s="11" t="s">
        <v>5284</v>
      </c>
      <c r="U346" s="14"/>
      <c r="V346" s="14"/>
      <c r="W346" s="15" t="str">
        <f t="shared" si="5"/>
        <v/>
      </c>
      <c r="X346" s="16"/>
    </row>
    <row r="347" spans="1:24" ht="70" x14ac:dyDescent="0.2">
      <c r="A347" s="11" t="s">
        <v>5100</v>
      </c>
      <c r="B347" s="11" t="s">
        <v>5101</v>
      </c>
      <c r="C347" s="13" t="s">
        <v>5285</v>
      </c>
      <c r="D347" s="9" t="s">
        <v>5286</v>
      </c>
      <c r="E347" s="11" t="s">
        <v>5287</v>
      </c>
      <c r="F347" s="11" t="s">
        <v>5288</v>
      </c>
      <c r="G347" s="11" t="s">
        <v>5289</v>
      </c>
      <c r="H347" s="11" t="s">
        <v>5290</v>
      </c>
      <c r="I347" s="11" t="s">
        <v>5291</v>
      </c>
      <c r="J347" s="11" t="s">
        <v>5292</v>
      </c>
      <c r="K347" s="11" t="s">
        <v>5293</v>
      </c>
      <c r="L347" s="11" t="s">
        <v>5294</v>
      </c>
      <c r="M347" s="11" t="s">
        <v>5295</v>
      </c>
      <c r="N347" s="11" t="s">
        <v>5296</v>
      </c>
      <c r="O347" s="11" t="s">
        <v>5297</v>
      </c>
      <c r="P347" s="11" t="s">
        <v>5298</v>
      </c>
      <c r="Q347" s="11" t="s">
        <v>5299</v>
      </c>
      <c r="R347" s="11" t="s">
        <v>87</v>
      </c>
      <c r="S347" s="11" t="s">
        <v>87</v>
      </c>
      <c r="T347" s="11" t="s">
        <v>5300</v>
      </c>
      <c r="U347" s="14"/>
      <c r="V347" s="14"/>
      <c r="W347" s="15" t="str">
        <f t="shared" si="5"/>
        <v/>
      </c>
      <c r="X347" s="16"/>
    </row>
    <row r="348" spans="1:24" ht="70" x14ac:dyDescent="0.2">
      <c r="A348" s="11" t="s">
        <v>5100</v>
      </c>
      <c r="B348" s="11" t="s">
        <v>5101</v>
      </c>
      <c r="C348" s="13" t="s">
        <v>5301</v>
      </c>
      <c r="D348" s="9" t="s">
        <v>5302</v>
      </c>
      <c r="E348" s="11" t="s">
        <v>5303</v>
      </c>
      <c r="F348" s="11" t="s">
        <v>5304</v>
      </c>
      <c r="G348" s="11" t="s">
        <v>5305</v>
      </c>
      <c r="H348" s="11" t="s">
        <v>5306</v>
      </c>
      <c r="I348" s="11" t="s">
        <v>5307</v>
      </c>
      <c r="J348" s="11" t="s">
        <v>5308</v>
      </c>
      <c r="K348" s="11" t="s">
        <v>5309</v>
      </c>
      <c r="L348" s="11" t="s">
        <v>5310</v>
      </c>
      <c r="M348" s="11" t="s">
        <v>5311</v>
      </c>
      <c r="N348" s="11" t="s">
        <v>5312</v>
      </c>
      <c r="O348" s="11" t="s">
        <v>5313</v>
      </c>
      <c r="P348" s="11" t="s">
        <v>5314</v>
      </c>
      <c r="Q348" s="11" t="s">
        <v>5315</v>
      </c>
      <c r="R348" s="11" t="s">
        <v>87</v>
      </c>
      <c r="S348" s="11" t="s">
        <v>87</v>
      </c>
      <c r="T348" s="11" t="s">
        <v>5316</v>
      </c>
      <c r="U348" s="14"/>
      <c r="V348" s="14"/>
      <c r="W348" s="15" t="str">
        <f t="shared" si="5"/>
        <v/>
      </c>
      <c r="X348" s="16"/>
    </row>
    <row r="349" spans="1:24" ht="70" x14ac:dyDescent="0.2">
      <c r="A349" s="11" t="s">
        <v>5100</v>
      </c>
      <c r="B349" s="11" t="s">
        <v>5101</v>
      </c>
      <c r="C349" s="13" t="s">
        <v>5317</v>
      </c>
      <c r="D349" s="9" t="s">
        <v>5318</v>
      </c>
      <c r="E349" s="11" t="s">
        <v>5319</v>
      </c>
      <c r="F349" s="11" t="s">
        <v>5320</v>
      </c>
      <c r="G349" s="11" t="s">
        <v>5321</v>
      </c>
      <c r="H349" s="11" t="s">
        <v>5322</v>
      </c>
      <c r="I349" s="11" t="s">
        <v>5323</v>
      </c>
      <c r="J349" s="11" t="s">
        <v>5324</v>
      </c>
      <c r="K349" s="11" t="s">
        <v>5325</v>
      </c>
      <c r="L349" s="11" t="s">
        <v>5326</v>
      </c>
      <c r="M349" s="11" t="s">
        <v>5327</v>
      </c>
      <c r="N349" s="11" t="s">
        <v>5328</v>
      </c>
      <c r="O349" s="11" t="s">
        <v>5329</v>
      </c>
      <c r="P349" s="11" t="s">
        <v>5330</v>
      </c>
      <c r="Q349" s="11" t="s">
        <v>5331</v>
      </c>
      <c r="R349" s="11" t="s">
        <v>87</v>
      </c>
      <c r="S349" s="11" t="s">
        <v>87</v>
      </c>
      <c r="T349" s="11" t="s">
        <v>5332</v>
      </c>
      <c r="U349" s="14"/>
      <c r="V349" s="14"/>
      <c r="W349" s="15" t="str">
        <f t="shared" si="5"/>
        <v/>
      </c>
      <c r="X349" s="16"/>
    </row>
    <row r="350" spans="1:24" ht="84" x14ac:dyDescent="0.2">
      <c r="A350" s="11" t="s">
        <v>5100</v>
      </c>
      <c r="B350" s="11" t="s">
        <v>5101</v>
      </c>
      <c r="C350" s="13" t="s">
        <v>5333</v>
      </c>
      <c r="D350" s="9" t="s">
        <v>5334</v>
      </c>
      <c r="E350" s="11" t="s">
        <v>5335</v>
      </c>
      <c r="F350" s="11" t="s">
        <v>5336</v>
      </c>
      <c r="G350" s="11" t="s">
        <v>5337</v>
      </c>
      <c r="H350" s="11" t="s">
        <v>5338</v>
      </c>
      <c r="I350" s="11" t="s">
        <v>5339</v>
      </c>
      <c r="J350" s="11" t="s">
        <v>5340</v>
      </c>
      <c r="K350" s="11" t="s">
        <v>5341</v>
      </c>
      <c r="L350" s="11" t="s">
        <v>5342</v>
      </c>
      <c r="M350" s="11" t="s">
        <v>5343</v>
      </c>
      <c r="N350" s="11" t="s">
        <v>5344</v>
      </c>
      <c r="O350" s="11" t="s">
        <v>5345</v>
      </c>
      <c r="P350" s="11" t="s">
        <v>5346</v>
      </c>
      <c r="Q350" s="11" t="s">
        <v>5347</v>
      </c>
      <c r="R350" s="11" t="s">
        <v>87</v>
      </c>
      <c r="S350" s="11" t="s">
        <v>87</v>
      </c>
      <c r="T350" s="11" t="s">
        <v>5348</v>
      </c>
      <c r="U350" s="14"/>
      <c r="V350" s="14"/>
      <c r="W350" s="15" t="str">
        <f t="shared" si="5"/>
        <v/>
      </c>
      <c r="X350" s="16"/>
    </row>
    <row r="351" spans="1:24" ht="70" x14ac:dyDescent="0.2">
      <c r="A351" s="11" t="s">
        <v>5100</v>
      </c>
      <c r="B351" s="11" t="s">
        <v>5101</v>
      </c>
      <c r="C351" s="13" t="s">
        <v>5349</v>
      </c>
      <c r="D351" s="9" t="s">
        <v>5350</v>
      </c>
      <c r="E351" s="11" t="s">
        <v>5351</v>
      </c>
      <c r="F351" s="11" t="s">
        <v>5352</v>
      </c>
      <c r="G351" s="11" t="s">
        <v>5353</v>
      </c>
      <c r="H351" s="11" t="s">
        <v>5354</v>
      </c>
      <c r="I351" s="11" t="s">
        <v>5355</v>
      </c>
      <c r="J351" s="11" t="s">
        <v>5356</v>
      </c>
      <c r="K351" s="11" t="s">
        <v>5357</v>
      </c>
      <c r="L351" s="11" t="s">
        <v>5358</v>
      </c>
      <c r="M351" s="11" t="s">
        <v>5359</v>
      </c>
      <c r="N351" s="11" t="s">
        <v>5360</v>
      </c>
      <c r="O351" s="11" t="s">
        <v>5361</v>
      </c>
      <c r="P351" s="11" t="s">
        <v>5362</v>
      </c>
      <c r="Q351" s="11" t="s">
        <v>5363</v>
      </c>
      <c r="R351" s="11" t="s">
        <v>87</v>
      </c>
      <c r="S351" s="11" t="s">
        <v>87</v>
      </c>
      <c r="T351" s="11" t="s">
        <v>5364</v>
      </c>
      <c r="U351" s="14"/>
      <c r="V351" s="14"/>
      <c r="W351" s="15" t="str">
        <f t="shared" si="5"/>
        <v/>
      </c>
      <c r="X351" s="16"/>
    </row>
    <row r="352" spans="1:24" ht="70" x14ac:dyDescent="0.2">
      <c r="A352" s="11" t="s">
        <v>5100</v>
      </c>
      <c r="B352" s="11" t="s">
        <v>5101</v>
      </c>
      <c r="C352" s="13" t="s">
        <v>5365</v>
      </c>
      <c r="D352" s="9" t="s">
        <v>5366</v>
      </c>
      <c r="E352" s="11" t="s">
        <v>5367</v>
      </c>
      <c r="F352" s="11" t="s">
        <v>5368</v>
      </c>
      <c r="G352" s="11" t="s">
        <v>5369</v>
      </c>
      <c r="H352" s="11" t="s">
        <v>5370</v>
      </c>
      <c r="I352" s="11" t="s">
        <v>5371</v>
      </c>
      <c r="J352" s="11" t="s">
        <v>5372</v>
      </c>
      <c r="K352" s="11" t="s">
        <v>5373</v>
      </c>
      <c r="L352" s="11" t="s">
        <v>5374</v>
      </c>
      <c r="M352" s="11" t="s">
        <v>5375</v>
      </c>
      <c r="N352" s="11" t="s">
        <v>5376</v>
      </c>
      <c r="O352" s="11" t="s">
        <v>5377</v>
      </c>
      <c r="P352" s="11" t="s">
        <v>5378</v>
      </c>
      <c r="Q352" s="11" t="s">
        <v>5379</v>
      </c>
      <c r="R352" s="11" t="s">
        <v>87</v>
      </c>
      <c r="S352" s="11" t="s">
        <v>87</v>
      </c>
      <c r="T352" s="11" t="s">
        <v>5380</v>
      </c>
      <c r="U352" s="14"/>
      <c r="V352" s="14"/>
      <c r="W352" s="15" t="str">
        <f t="shared" si="5"/>
        <v/>
      </c>
      <c r="X352" s="16"/>
    </row>
    <row r="353" spans="1:24" ht="70" x14ac:dyDescent="0.2">
      <c r="A353" s="11" t="s">
        <v>5100</v>
      </c>
      <c r="B353" s="11" t="s">
        <v>5101</v>
      </c>
      <c r="C353" s="13" t="s">
        <v>5381</v>
      </c>
      <c r="D353" s="9" t="s">
        <v>5382</v>
      </c>
      <c r="E353" s="11" t="s">
        <v>5383</v>
      </c>
      <c r="F353" s="11" t="s">
        <v>5384</v>
      </c>
      <c r="G353" s="11" t="s">
        <v>5385</v>
      </c>
      <c r="H353" s="11" t="s">
        <v>5386</v>
      </c>
      <c r="I353" s="11" t="s">
        <v>5387</v>
      </c>
      <c r="J353" s="11" t="s">
        <v>5388</v>
      </c>
      <c r="K353" s="11" t="s">
        <v>5389</v>
      </c>
      <c r="L353" s="11" t="s">
        <v>5390</v>
      </c>
      <c r="M353" s="11" t="s">
        <v>5391</v>
      </c>
      <c r="N353" s="11" t="s">
        <v>5392</v>
      </c>
      <c r="O353" s="11" t="s">
        <v>5393</v>
      </c>
      <c r="P353" s="11" t="s">
        <v>5394</v>
      </c>
      <c r="Q353" s="11" t="s">
        <v>5395</v>
      </c>
      <c r="R353" s="11" t="s">
        <v>87</v>
      </c>
      <c r="S353" s="11" t="s">
        <v>87</v>
      </c>
      <c r="T353" s="11" t="s">
        <v>5396</v>
      </c>
      <c r="U353" s="14"/>
      <c r="V353" s="14"/>
      <c r="W353" s="15" t="str">
        <f t="shared" si="5"/>
        <v/>
      </c>
      <c r="X353" s="16"/>
    </row>
    <row r="354" spans="1:24" ht="70" x14ac:dyDescent="0.2">
      <c r="A354" s="11" t="s">
        <v>5100</v>
      </c>
      <c r="B354" s="11" t="s">
        <v>5101</v>
      </c>
      <c r="C354" s="13" t="s">
        <v>5397</v>
      </c>
      <c r="D354" s="9" t="s">
        <v>5398</v>
      </c>
      <c r="E354" s="11" t="s">
        <v>5399</v>
      </c>
      <c r="F354" s="11" t="s">
        <v>5400</v>
      </c>
      <c r="G354" s="11" t="s">
        <v>5401</v>
      </c>
      <c r="H354" s="11" t="s">
        <v>5402</v>
      </c>
      <c r="I354" s="11" t="s">
        <v>5403</v>
      </c>
      <c r="J354" s="11" t="s">
        <v>5404</v>
      </c>
      <c r="K354" s="11" t="s">
        <v>5405</v>
      </c>
      <c r="L354" s="11" t="s">
        <v>5406</v>
      </c>
      <c r="M354" s="11" t="s">
        <v>5407</v>
      </c>
      <c r="N354" s="11" t="s">
        <v>5408</v>
      </c>
      <c r="O354" s="11" t="s">
        <v>5409</v>
      </c>
      <c r="P354" s="11" t="s">
        <v>5410</v>
      </c>
      <c r="Q354" s="11" t="s">
        <v>5379</v>
      </c>
      <c r="R354" s="11" t="s">
        <v>87</v>
      </c>
      <c r="S354" s="11" t="s">
        <v>87</v>
      </c>
      <c r="T354" s="11" t="s">
        <v>5411</v>
      </c>
      <c r="U354" s="14"/>
      <c r="V354" s="14"/>
      <c r="W354" s="15" t="str">
        <f t="shared" si="5"/>
        <v/>
      </c>
      <c r="X354" s="16"/>
    </row>
    <row r="355" spans="1:24" ht="84" x14ac:dyDescent="0.2">
      <c r="A355" s="11" t="s">
        <v>5100</v>
      </c>
      <c r="B355" s="11" t="s">
        <v>5101</v>
      </c>
      <c r="C355" s="13" t="s">
        <v>5412</v>
      </c>
      <c r="D355" s="9" t="s">
        <v>5413</v>
      </c>
      <c r="E355" s="11" t="s">
        <v>5414</v>
      </c>
      <c r="F355" s="11" t="s">
        <v>5415</v>
      </c>
      <c r="G355" s="11" t="s">
        <v>5416</v>
      </c>
      <c r="H355" s="11" t="s">
        <v>5417</v>
      </c>
      <c r="I355" s="11" t="s">
        <v>5418</v>
      </c>
      <c r="J355" s="11" t="s">
        <v>5419</v>
      </c>
      <c r="K355" s="11" t="s">
        <v>5420</v>
      </c>
      <c r="L355" s="11" t="s">
        <v>5421</v>
      </c>
      <c r="M355" s="11" t="s">
        <v>5422</v>
      </c>
      <c r="N355" s="11" t="s">
        <v>5423</v>
      </c>
      <c r="O355" s="11" t="s">
        <v>5424</v>
      </c>
      <c r="P355" s="11" t="s">
        <v>5425</v>
      </c>
      <c r="Q355" s="11" t="s">
        <v>5426</v>
      </c>
      <c r="R355" s="11" t="s">
        <v>87</v>
      </c>
      <c r="S355" s="11" t="s">
        <v>87</v>
      </c>
      <c r="T355" s="11" t="s">
        <v>5427</v>
      </c>
      <c r="U355" s="14"/>
      <c r="V355" s="14"/>
      <c r="W355" s="15" t="str">
        <f t="shared" si="5"/>
        <v/>
      </c>
      <c r="X355" s="16"/>
    </row>
    <row r="356" spans="1:24" ht="70" x14ac:dyDescent="0.2">
      <c r="A356" s="11" t="s">
        <v>5100</v>
      </c>
      <c r="B356" s="11" t="s">
        <v>5101</v>
      </c>
      <c r="C356" s="13" t="s">
        <v>5428</v>
      </c>
      <c r="D356" s="9" t="s">
        <v>5429</v>
      </c>
      <c r="E356" s="11" t="s">
        <v>5430</v>
      </c>
      <c r="F356" s="11" t="s">
        <v>5431</v>
      </c>
      <c r="G356" s="11" t="s">
        <v>5432</v>
      </c>
      <c r="H356" s="11" t="s">
        <v>5433</v>
      </c>
      <c r="I356" s="11" t="s">
        <v>5434</v>
      </c>
      <c r="J356" s="11" t="s">
        <v>5435</v>
      </c>
      <c r="K356" s="11" t="s">
        <v>5436</v>
      </c>
      <c r="L356" s="11" t="s">
        <v>5437</v>
      </c>
      <c r="M356" s="11" t="s">
        <v>5438</v>
      </c>
      <c r="N356" s="11" t="s">
        <v>5439</v>
      </c>
      <c r="O356" s="11" t="s">
        <v>5440</v>
      </c>
      <c r="P356" s="11" t="s">
        <v>5441</v>
      </c>
      <c r="Q356" s="11" t="s">
        <v>5442</v>
      </c>
      <c r="R356" s="11" t="s">
        <v>87</v>
      </c>
      <c r="S356" s="11" t="s">
        <v>87</v>
      </c>
      <c r="T356" s="11" t="s">
        <v>5443</v>
      </c>
      <c r="U356" s="14"/>
      <c r="V356" s="14"/>
      <c r="W356" s="15" t="str">
        <f t="shared" si="5"/>
        <v/>
      </c>
      <c r="X356" s="16"/>
    </row>
    <row r="357" spans="1:24" ht="70" x14ac:dyDescent="0.2">
      <c r="A357" s="11" t="s">
        <v>5100</v>
      </c>
      <c r="B357" s="11" t="s">
        <v>5444</v>
      </c>
      <c r="C357" s="13" t="s">
        <v>5445</v>
      </c>
      <c r="D357" s="9" t="s">
        <v>5446</v>
      </c>
      <c r="E357" s="11" t="s">
        <v>5447</v>
      </c>
      <c r="F357" s="11" t="s">
        <v>5448</v>
      </c>
      <c r="G357" s="11" t="s">
        <v>5449</v>
      </c>
      <c r="H357" s="11" t="s">
        <v>5450</v>
      </c>
      <c r="I357" s="11" t="s">
        <v>5451</v>
      </c>
      <c r="J357" s="11" t="s">
        <v>5452</v>
      </c>
      <c r="K357" s="11" t="s">
        <v>5453</v>
      </c>
      <c r="L357" s="11" t="s">
        <v>5454</v>
      </c>
      <c r="M357" s="11" t="s">
        <v>5455</v>
      </c>
      <c r="N357" s="11" t="s">
        <v>5456</v>
      </c>
      <c r="O357" s="11" t="s">
        <v>5457</v>
      </c>
      <c r="P357" s="11" t="s">
        <v>5458</v>
      </c>
      <c r="Q357" s="11" t="s">
        <v>4605</v>
      </c>
      <c r="R357" s="11" t="s">
        <v>87</v>
      </c>
      <c r="S357" s="11" t="s">
        <v>87</v>
      </c>
      <c r="T357" s="11" t="s">
        <v>5459</v>
      </c>
      <c r="U357" s="14"/>
      <c r="V357" s="14"/>
      <c r="W357" s="15" t="str">
        <f t="shared" si="5"/>
        <v/>
      </c>
      <c r="X357" s="16"/>
    </row>
    <row r="358" spans="1:24" ht="70" x14ac:dyDescent="0.2">
      <c r="A358" s="11" t="s">
        <v>5100</v>
      </c>
      <c r="B358" s="11" t="s">
        <v>5444</v>
      </c>
      <c r="C358" s="13" t="s">
        <v>5460</v>
      </c>
      <c r="D358" s="9" t="s">
        <v>5461</v>
      </c>
      <c r="E358" s="11" t="s">
        <v>5462</v>
      </c>
      <c r="F358" s="11" t="s">
        <v>5463</v>
      </c>
      <c r="G358" s="11" t="s">
        <v>5464</v>
      </c>
      <c r="H358" s="11" t="s">
        <v>5465</v>
      </c>
      <c r="I358" s="11" t="s">
        <v>5466</v>
      </c>
      <c r="J358" s="11" t="s">
        <v>5467</v>
      </c>
      <c r="K358" s="11" t="s">
        <v>5468</v>
      </c>
      <c r="L358" s="11" t="s">
        <v>5469</v>
      </c>
      <c r="M358" s="11" t="s">
        <v>5470</v>
      </c>
      <c r="N358" s="11" t="s">
        <v>5471</v>
      </c>
      <c r="O358" s="11" t="s">
        <v>5472</v>
      </c>
      <c r="P358" s="11" t="s">
        <v>87</v>
      </c>
      <c r="Q358" s="11" t="s">
        <v>87</v>
      </c>
      <c r="R358" s="11" t="s">
        <v>87</v>
      </c>
      <c r="S358" s="11" t="s">
        <v>87</v>
      </c>
      <c r="T358" s="11" t="s">
        <v>5473</v>
      </c>
      <c r="U358" s="14"/>
      <c r="V358" s="14"/>
      <c r="W358" s="15" t="str">
        <f t="shared" si="5"/>
        <v/>
      </c>
      <c r="X358" s="16"/>
    </row>
    <row r="359" spans="1:24" ht="70" x14ac:dyDescent="0.2">
      <c r="A359" s="11" t="s">
        <v>5100</v>
      </c>
      <c r="B359" s="11" t="s">
        <v>5444</v>
      </c>
      <c r="C359" s="13" t="s">
        <v>5474</v>
      </c>
      <c r="D359" s="9" t="s">
        <v>5475</v>
      </c>
      <c r="E359" s="11" t="s">
        <v>5476</v>
      </c>
      <c r="F359" s="11" t="s">
        <v>5477</v>
      </c>
      <c r="G359" s="11" t="s">
        <v>5478</v>
      </c>
      <c r="H359" s="11" t="s">
        <v>5479</v>
      </c>
      <c r="I359" s="11" t="s">
        <v>5480</v>
      </c>
      <c r="J359" s="11" t="s">
        <v>5481</v>
      </c>
      <c r="K359" s="11" t="s">
        <v>5482</v>
      </c>
      <c r="L359" s="11" t="s">
        <v>5483</v>
      </c>
      <c r="M359" s="11" t="s">
        <v>5484</v>
      </c>
      <c r="N359" s="11" t="s">
        <v>5485</v>
      </c>
      <c r="O359" s="11" t="s">
        <v>5486</v>
      </c>
      <c r="P359" s="11" t="s">
        <v>5487</v>
      </c>
      <c r="Q359" s="11" t="s">
        <v>4663</v>
      </c>
      <c r="R359" s="11" t="s">
        <v>87</v>
      </c>
      <c r="S359" s="11" t="s">
        <v>87</v>
      </c>
      <c r="T359" s="11" t="s">
        <v>5488</v>
      </c>
      <c r="U359" s="14"/>
      <c r="V359" s="14"/>
      <c r="W359" s="15" t="str">
        <f t="shared" si="5"/>
        <v/>
      </c>
      <c r="X359" s="16"/>
    </row>
    <row r="360" spans="1:24" ht="70" x14ac:dyDescent="0.2">
      <c r="A360" s="11" t="s">
        <v>5100</v>
      </c>
      <c r="B360" s="11" t="s">
        <v>5444</v>
      </c>
      <c r="C360" s="13" t="s">
        <v>5489</v>
      </c>
      <c r="D360" s="9" t="s">
        <v>5490</v>
      </c>
      <c r="E360" s="11" t="s">
        <v>5491</v>
      </c>
      <c r="F360" s="11" t="s">
        <v>5492</v>
      </c>
      <c r="G360" s="11" t="s">
        <v>5493</v>
      </c>
      <c r="H360" s="11" t="s">
        <v>5494</v>
      </c>
      <c r="I360" s="11" t="s">
        <v>5495</v>
      </c>
      <c r="J360" s="11" t="s">
        <v>5496</v>
      </c>
      <c r="K360" s="11" t="s">
        <v>5497</v>
      </c>
      <c r="L360" s="11" t="s">
        <v>5498</v>
      </c>
      <c r="M360" s="11" t="s">
        <v>5499</v>
      </c>
      <c r="N360" s="11" t="s">
        <v>5485</v>
      </c>
      <c r="O360" s="11" t="s">
        <v>5500</v>
      </c>
      <c r="P360" s="11" t="s">
        <v>5501</v>
      </c>
      <c r="Q360" s="11" t="s">
        <v>4605</v>
      </c>
      <c r="R360" s="11" t="s">
        <v>87</v>
      </c>
      <c r="S360" s="11" t="s">
        <v>87</v>
      </c>
      <c r="T360" s="11" t="s">
        <v>5502</v>
      </c>
      <c r="U360" s="14"/>
      <c r="V360" s="14"/>
      <c r="W360" s="15" t="str">
        <f t="shared" si="5"/>
        <v/>
      </c>
      <c r="X360" s="16"/>
    </row>
    <row r="361" spans="1:24" ht="70" x14ac:dyDescent="0.2">
      <c r="A361" s="11" t="s">
        <v>5100</v>
      </c>
      <c r="B361" s="11" t="s">
        <v>5444</v>
      </c>
      <c r="C361" s="13" t="s">
        <v>5503</v>
      </c>
      <c r="D361" s="9" t="s">
        <v>5504</v>
      </c>
      <c r="E361" s="11" t="s">
        <v>5505</v>
      </c>
      <c r="F361" s="11" t="s">
        <v>5506</v>
      </c>
      <c r="G361" s="11" t="s">
        <v>5507</v>
      </c>
      <c r="H361" s="11" t="s">
        <v>5508</v>
      </c>
      <c r="I361" s="11" t="s">
        <v>5509</v>
      </c>
      <c r="J361" s="11" t="s">
        <v>5510</v>
      </c>
      <c r="K361" s="11" t="s">
        <v>5511</v>
      </c>
      <c r="L361" s="11" t="s">
        <v>5512</v>
      </c>
      <c r="M361" s="11" t="s">
        <v>5513</v>
      </c>
      <c r="N361" s="11" t="s">
        <v>5514</v>
      </c>
      <c r="O361" s="11" t="s">
        <v>5515</v>
      </c>
      <c r="P361" s="11" t="s">
        <v>5516</v>
      </c>
      <c r="Q361" s="11" t="s">
        <v>5517</v>
      </c>
      <c r="R361" s="11" t="s">
        <v>87</v>
      </c>
      <c r="S361" s="11" t="s">
        <v>87</v>
      </c>
      <c r="T361" s="11" t="s">
        <v>5518</v>
      </c>
      <c r="U361" s="14"/>
      <c r="V361" s="14"/>
      <c r="W361" s="15" t="str">
        <f t="shared" si="5"/>
        <v/>
      </c>
      <c r="X361" s="16"/>
    </row>
    <row r="362" spans="1:24" ht="84" x14ac:dyDescent="0.2">
      <c r="A362" s="11" t="s">
        <v>5100</v>
      </c>
      <c r="B362" s="11" t="s">
        <v>5444</v>
      </c>
      <c r="C362" s="13" t="s">
        <v>5519</v>
      </c>
      <c r="D362" s="9" t="s">
        <v>5520</v>
      </c>
      <c r="E362" s="11" t="s">
        <v>5521</v>
      </c>
      <c r="F362" s="11" t="s">
        <v>5522</v>
      </c>
      <c r="G362" s="11" t="s">
        <v>5523</v>
      </c>
      <c r="H362" s="11" t="s">
        <v>5524</v>
      </c>
      <c r="I362" s="11" t="s">
        <v>5525</v>
      </c>
      <c r="J362" s="11" t="s">
        <v>5526</v>
      </c>
      <c r="K362" s="11" t="s">
        <v>5527</v>
      </c>
      <c r="L362" s="11" t="s">
        <v>5528</v>
      </c>
      <c r="M362" s="11" t="s">
        <v>5529</v>
      </c>
      <c r="N362" s="11" t="s">
        <v>5530</v>
      </c>
      <c r="O362" s="11" t="s">
        <v>1339</v>
      </c>
      <c r="P362" s="11" t="s">
        <v>3440</v>
      </c>
      <c r="Q362" s="11" t="s">
        <v>390</v>
      </c>
      <c r="R362" s="11" t="s">
        <v>87</v>
      </c>
      <c r="S362" s="11" t="s">
        <v>87</v>
      </c>
      <c r="T362" s="11" t="s">
        <v>5531</v>
      </c>
      <c r="U362" s="14"/>
      <c r="V362" s="14"/>
      <c r="W362" s="15" t="str">
        <f t="shared" si="5"/>
        <v/>
      </c>
      <c r="X362" s="16"/>
    </row>
    <row r="363" spans="1:24" ht="70" x14ac:dyDescent="0.2">
      <c r="A363" s="11" t="s">
        <v>5100</v>
      </c>
      <c r="B363" s="11" t="s">
        <v>5444</v>
      </c>
      <c r="C363" s="13" t="s">
        <v>5532</v>
      </c>
      <c r="D363" s="9" t="s">
        <v>5533</v>
      </c>
      <c r="E363" s="11" t="s">
        <v>5534</v>
      </c>
      <c r="F363" s="11" t="s">
        <v>5535</v>
      </c>
      <c r="G363" s="11" t="s">
        <v>5536</v>
      </c>
      <c r="H363" s="11" t="s">
        <v>5537</v>
      </c>
      <c r="I363" s="11" t="s">
        <v>5538</v>
      </c>
      <c r="J363" s="11" t="s">
        <v>5539</v>
      </c>
      <c r="K363" s="11" t="s">
        <v>5540</v>
      </c>
      <c r="L363" s="11" t="s">
        <v>5541</v>
      </c>
      <c r="M363" s="11" t="s">
        <v>5542</v>
      </c>
      <c r="N363" s="11" t="s">
        <v>5485</v>
      </c>
      <c r="O363" s="11" t="s">
        <v>5543</v>
      </c>
      <c r="P363" s="11" t="s">
        <v>5544</v>
      </c>
      <c r="Q363" s="11" t="s">
        <v>5517</v>
      </c>
      <c r="R363" s="11" t="s">
        <v>87</v>
      </c>
      <c r="S363" s="11" t="s">
        <v>87</v>
      </c>
      <c r="T363" s="11" t="s">
        <v>5545</v>
      </c>
      <c r="U363" s="14"/>
      <c r="V363" s="14"/>
      <c r="W363" s="15" t="str">
        <f t="shared" si="5"/>
        <v/>
      </c>
      <c r="X363" s="16"/>
    </row>
    <row r="364" spans="1:24" ht="56" x14ac:dyDescent="0.2">
      <c r="A364" s="11" t="s">
        <v>5100</v>
      </c>
      <c r="B364" s="11" t="s">
        <v>5444</v>
      </c>
      <c r="C364" s="13" t="s">
        <v>5546</v>
      </c>
      <c r="D364" s="9" t="s">
        <v>5547</v>
      </c>
      <c r="E364" s="11" t="s">
        <v>5548</v>
      </c>
      <c r="F364" s="11" t="s">
        <v>5549</v>
      </c>
      <c r="G364" s="11" t="s">
        <v>5550</v>
      </c>
      <c r="H364" s="11" t="s">
        <v>5551</v>
      </c>
      <c r="I364" s="11" t="s">
        <v>5552</v>
      </c>
      <c r="J364" s="11" t="s">
        <v>5553</v>
      </c>
      <c r="K364" s="11" t="s">
        <v>5554</v>
      </c>
      <c r="L364" s="11" t="s">
        <v>5555</v>
      </c>
      <c r="M364" s="11" t="s">
        <v>5556</v>
      </c>
      <c r="N364" s="11" t="s">
        <v>5557</v>
      </c>
      <c r="O364" s="11" t="s">
        <v>5558</v>
      </c>
      <c r="P364" s="11" t="s">
        <v>5559</v>
      </c>
      <c r="Q364" s="11" t="s">
        <v>5517</v>
      </c>
      <c r="R364" s="11" t="s">
        <v>87</v>
      </c>
      <c r="S364" s="11" t="s">
        <v>87</v>
      </c>
      <c r="T364" s="11" t="s">
        <v>5560</v>
      </c>
      <c r="U364" s="14"/>
      <c r="V364" s="14"/>
      <c r="W364" s="15" t="str">
        <f t="shared" si="5"/>
        <v/>
      </c>
      <c r="X364" s="16"/>
    </row>
    <row r="365" spans="1:24" ht="70" x14ac:dyDescent="0.2">
      <c r="A365" s="11" t="s">
        <v>5100</v>
      </c>
      <c r="B365" s="11" t="s">
        <v>5444</v>
      </c>
      <c r="C365" s="13" t="s">
        <v>5561</v>
      </c>
      <c r="D365" s="9" t="s">
        <v>5562</v>
      </c>
      <c r="E365" s="11" t="s">
        <v>5563</v>
      </c>
      <c r="F365" s="11" t="s">
        <v>5564</v>
      </c>
      <c r="G365" s="11" t="s">
        <v>5565</v>
      </c>
      <c r="H365" s="11" t="s">
        <v>5566</v>
      </c>
      <c r="I365" s="11" t="s">
        <v>5567</v>
      </c>
      <c r="J365" s="11" t="s">
        <v>5568</v>
      </c>
      <c r="K365" s="11" t="s">
        <v>5569</v>
      </c>
      <c r="L365" s="11" t="s">
        <v>5570</v>
      </c>
      <c r="M365" s="11" t="s">
        <v>5571</v>
      </c>
      <c r="N365" s="11" t="s">
        <v>5471</v>
      </c>
      <c r="O365" s="11" t="s">
        <v>5572</v>
      </c>
      <c r="P365" s="11" t="s">
        <v>5573</v>
      </c>
      <c r="Q365" s="11" t="s">
        <v>87</v>
      </c>
      <c r="R365" s="11" t="s">
        <v>87</v>
      </c>
      <c r="S365" s="11" t="s">
        <v>87</v>
      </c>
      <c r="T365" s="11" t="s">
        <v>5574</v>
      </c>
      <c r="U365" s="14"/>
      <c r="V365" s="14"/>
      <c r="W365" s="15" t="str">
        <f t="shared" si="5"/>
        <v/>
      </c>
      <c r="X365" s="16"/>
    </row>
    <row r="366" spans="1:24" ht="84" x14ac:dyDescent="0.2">
      <c r="A366" s="11" t="s">
        <v>5100</v>
      </c>
      <c r="B366" s="11" t="s">
        <v>5444</v>
      </c>
      <c r="C366" s="13" t="s">
        <v>5575</v>
      </c>
      <c r="D366" s="9" t="s">
        <v>5576</v>
      </c>
      <c r="E366" s="11" t="s">
        <v>5577</v>
      </c>
      <c r="F366" s="11" t="s">
        <v>5578</v>
      </c>
      <c r="G366" s="11" t="s">
        <v>5579</v>
      </c>
      <c r="H366" s="11" t="s">
        <v>5580</v>
      </c>
      <c r="I366" s="11" t="s">
        <v>5581</v>
      </c>
      <c r="J366" s="11" t="s">
        <v>5582</v>
      </c>
      <c r="K366" s="11" t="s">
        <v>5583</v>
      </c>
      <c r="L366" s="11" t="s">
        <v>5584</v>
      </c>
      <c r="M366" s="11" t="s">
        <v>5585</v>
      </c>
      <c r="N366" s="11" t="s">
        <v>5586</v>
      </c>
      <c r="O366" s="11" t="s">
        <v>5587</v>
      </c>
      <c r="P366" s="11" t="s">
        <v>5588</v>
      </c>
      <c r="Q366" s="11" t="s">
        <v>5517</v>
      </c>
      <c r="R366" s="11" t="s">
        <v>87</v>
      </c>
      <c r="S366" s="11" t="s">
        <v>87</v>
      </c>
      <c r="T366" s="11" t="s">
        <v>5589</v>
      </c>
      <c r="U366" s="14"/>
      <c r="V366" s="14"/>
      <c r="W366" s="15" t="str">
        <f t="shared" si="5"/>
        <v/>
      </c>
      <c r="X366" s="16"/>
    </row>
    <row r="367" spans="1:24" ht="70" x14ac:dyDescent="0.2">
      <c r="A367" s="11" t="s">
        <v>5100</v>
      </c>
      <c r="B367" s="11" t="s">
        <v>5444</v>
      </c>
      <c r="C367" s="13" t="s">
        <v>5590</v>
      </c>
      <c r="D367" s="9" t="s">
        <v>5591</v>
      </c>
      <c r="E367" s="11" t="s">
        <v>5592</v>
      </c>
      <c r="F367" s="11" t="s">
        <v>5593</v>
      </c>
      <c r="G367" s="11" t="s">
        <v>5594</v>
      </c>
      <c r="H367" s="11" t="s">
        <v>5595</v>
      </c>
      <c r="I367" s="11" t="s">
        <v>5596</v>
      </c>
      <c r="J367" s="11" t="s">
        <v>5597</v>
      </c>
      <c r="K367" s="11" t="s">
        <v>5598</v>
      </c>
      <c r="L367" s="11" t="s">
        <v>5599</v>
      </c>
      <c r="M367" s="11" t="s">
        <v>5600</v>
      </c>
      <c r="N367" s="11" t="s">
        <v>5601</v>
      </c>
      <c r="O367" s="11" t="s">
        <v>5602</v>
      </c>
      <c r="P367" s="11" t="s">
        <v>5603</v>
      </c>
      <c r="Q367" s="11" t="s">
        <v>3691</v>
      </c>
      <c r="R367" s="11" t="s">
        <v>87</v>
      </c>
      <c r="S367" s="11" t="s">
        <v>87</v>
      </c>
      <c r="T367" s="11" t="s">
        <v>5604</v>
      </c>
      <c r="U367" s="14"/>
      <c r="V367" s="14"/>
      <c r="W367" s="15" t="str">
        <f t="shared" si="5"/>
        <v/>
      </c>
      <c r="X367" s="16"/>
    </row>
    <row r="368" spans="1:24" ht="70" x14ac:dyDescent="0.2">
      <c r="A368" s="11" t="s">
        <v>5100</v>
      </c>
      <c r="B368" s="11" t="s">
        <v>5444</v>
      </c>
      <c r="C368" s="13" t="s">
        <v>5605</v>
      </c>
      <c r="D368" s="9" t="s">
        <v>5606</v>
      </c>
      <c r="E368" s="11" t="s">
        <v>5607</v>
      </c>
      <c r="F368" s="11" t="s">
        <v>5608</v>
      </c>
      <c r="G368" s="11" t="s">
        <v>5609</v>
      </c>
      <c r="H368" s="11" t="s">
        <v>5610</v>
      </c>
      <c r="I368" s="11" t="s">
        <v>5611</v>
      </c>
      <c r="J368" s="11" t="s">
        <v>5612</v>
      </c>
      <c r="K368" s="11" t="s">
        <v>5613</v>
      </c>
      <c r="L368" s="11" t="s">
        <v>5614</v>
      </c>
      <c r="M368" s="11" t="s">
        <v>5615</v>
      </c>
      <c r="N368" s="11" t="s">
        <v>5616</v>
      </c>
      <c r="O368" s="11" t="s">
        <v>5617</v>
      </c>
      <c r="P368" s="11" t="s">
        <v>5618</v>
      </c>
      <c r="Q368" s="11" t="s">
        <v>5517</v>
      </c>
      <c r="R368" s="11" t="s">
        <v>87</v>
      </c>
      <c r="S368" s="11" t="s">
        <v>87</v>
      </c>
      <c r="T368" s="11" t="s">
        <v>5619</v>
      </c>
      <c r="U368" s="14"/>
      <c r="V368" s="14"/>
      <c r="W368" s="15" t="str">
        <f t="shared" si="5"/>
        <v/>
      </c>
      <c r="X368" s="16"/>
    </row>
    <row r="369" spans="1:24" ht="70" x14ac:dyDescent="0.2">
      <c r="A369" s="11" t="s">
        <v>5100</v>
      </c>
      <c r="B369" s="11" t="s">
        <v>5444</v>
      </c>
      <c r="C369" s="13" t="s">
        <v>5620</v>
      </c>
      <c r="D369" s="9" t="s">
        <v>5621</v>
      </c>
      <c r="E369" s="11" t="s">
        <v>5622</v>
      </c>
      <c r="F369" s="11" t="s">
        <v>5623</v>
      </c>
      <c r="G369" s="11" t="s">
        <v>5624</v>
      </c>
      <c r="H369" s="11" t="s">
        <v>5625</v>
      </c>
      <c r="I369" s="11" t="s">
        <v>5626</v>
      </c>
      <c r="J369" s="11" t="s">
        <v>5627</v>
      </c>
      <c r="K369" s="11" t="s">
        <v>5628</v>
      </c>
      <c r="L369" s="11" t="s">
        <v>5629</v>
      </c>
      <c r="M369" s="11" t="s">
        <v>5630</v>
      </c>
      <c r="N369" s="11" t="s">
        <v>5631</v>
      </c>
      <c r="O369" s="11" t="s">
        <v>5632</v>
      </c>
      <c r="P369" s="11" t="s">
        <v>5633</v>
      </c>
      <c r="Q369" s="11" t="s">
        <v>2203</v>
      </c>
      <c r="R369" s="11" t="s">
        <v>87</v>
      </c>
      <c r="S369" s="11" t="s">
        <v>87</v>
      </c>
      <c r="T369" s="11" t="s">
        <v>5634</v>
      </c>
      <c r="U369" s="14"/>
      <c r="V369" s="14"/>
      <c r="W369" s="15" t="str">
        <f t="shared" si="5"/>
        <v/>
      </c>
      <c r="X369" s="16"/>
    </row>
    <row r="370" spans="1:24" ht="70" x14ac:dyDescent="0.2">
      <c r="A370" s="11" t="s">
        <v>5100</v>
      </c>
      <c r="B370" s="11" t="s">
        <v>5444</v>
      </c>
      <c r="C370" s="13" t="s">
        <v>5635</v>
      </c>
      <c r="D370" s="9" t="s">
        <v>5636</v>
      </c>
      <c r="E370" s="11" t="s">
        <v>5637</v>
      </c>
      <c r="F370" s="11" t="s">
        <v>5638</v>
      </c>
      <c r="G370" s="11" t="s">
        <v>5639</v>
      </c>
      <c r="H370" s="11" t="s">
        <v>5640</v>
      </c>
      <c r="I370" s="11" t="s">
        <v>5641</v>
      </c>
      <c r="J370" s="11" t="s">
        <v>5642</v>
      </c>
      <c r="K370" s="11" t="s">
        <v>5643</v>
      </c>
      <c r="L370" s="11" t="s">
        <v>5644</v>
      </c>
      <c r="M370" s="11" t="s">
        <v>5645</v>
      </c>
      <c r="N370" s="11" t="s">
        <v>5646</v>
      </c>
      <c r="O370" s="11" t="s">
        <v>5647</v>
      </c>
      <c r="P370" s="11" t="s">
        <v>2386</v>
      </c>
      <c r="Q370" s="11" t="s">
        <v>5517</v>
      </c>
      <c r="R370" s="11" t="s">
        <v>87</v>
      </c>
      <c r="S370" s="11" t="s">
        <v>87</v>
      </c>
      <c r="T370" s="11" t="s">
        <v>5648</v>
      </c>
      <c r="U370" s="14"/>
      <c r="V370" s="14"/>
      <c r="W370" s="15" t="str">
        <f t="shared" si="5"/>
        <v/>
      </c>
      <c r="X370" s="16"/>
    </row>
    <row r="371" spans="1:24" ht="70" x14ac:dyDescent="0.2">
      <c r="A371" s="11" t="s">
        <v>5100</v>
      </c>
      <c r="B371" s="11" t="s">
        <v>5444</v>
      </c>
      <c r="C371" s="13" t="s">
        <v>5649</v>
      </c>
      <c r="D371" s="9" t="s">
        <v>5650</v>
      </c>
      <c r="E371" s="11" t="s">
        <v>5651</v>
      </c>
      <c r="F371" s="11" t="s">
        <v>5652</v>
      </c>
      <c r="G371" s="11" t="s">
        <v>5653</v>
      </c>
      <c r="H371" s="11" t="s">
        <v>5654</v>
      </c>
      <c r="I371" s="11" t="s">
        <v>5655</v>
      </c>
      <c r="J371" s="11" t="s">
        <v>5656</v>
      </c>
      <c r="K371" s="11" t="s">
        <v>5657</v>
      </c>
      <c r="L371" s="11" t="s">
        <v>5658</v>
      </c>
      <c r="M371" s="11" t="s">
        <v>5659</v>
      </c>
      <c r="N371" s="11" t="s">
        <v>5660</v>
      </c>
      <c r="O371" s="11" t="s">
        <v>5661</v>
      </c>
      <c r="P371" s="11" t="s">
        <v>5662</v>
      </c>
      <c r="Q371" s="11" t="s">
        <v>5517</v>
      </c>
      <c r="R371" s="11" t="s">
        <v>87</v>
      </c>
      <c r="S371" s="11" t="s">
        <v>87</v>
      </c>
      <c r="T371" s="11" t="s">
        <v>5663</v>
      </c>
      <c r="U371" s="14"/>
      <c r="V371" s="14"/>
      <c r="W371" s="15" t="str">
        <f t="shared" si="5"/>
        <v/>
      </c>
      <c r="X371" s="16"/>
    </row>
    <row r="372" spans="1:24" ht="84" x14ac:dyDescent="0.2">
      <c r="A372" s="11" t="s">
        <v>5100</v>
      </c>
      <c r="B372" s="11" t="s">
        <v>5444</v>
      </c>
      <c r="C372" s="13" t="s">
        <v>5664</v>
      </c>
      <c r="D372" s="9" t="s">
        <v>5665</v>
      </c>
      <c r="E372" s="11" t="s">
        <v>5666</v>
      </c>
      <c r="F372" s="11" t="s">
        <v>5667</v>
      </c>
      <c r="G372" s="11" t="s">
        <v>5668</v>
      </c>
      <c r="H372" s="11" t="s">
        <v>5669</v>
      </c>
      <c r="I372" s="11" t="s">
        <v>5670</v>
      </c>
      <c r="J372" s="11" t="s">
        <v>5671</v>
      </c>
      <c r="K372" s="11" t="s">
        <v>5672</v>
      </c>
      <c r="L372" s="11" t="s">
        <v>5673</v>
      </c>
      <c r="M372" s="11" t="s">
        <v>5674</v>
      </c>
      <c r="N372" s="11" t="s">
        <v>5675</v>
      </c>
      <c r="O372" s="11" t="s">
        <v>5676</v>
      </c>
      <c r="P372" s="11" t="s">
        <v>5677</v>
      </c>
      <c r="Q372" s="11" t="s">
        <v>5517</v>
      </c>
      <c r="R372" s="11" t="s">
        <v>87</v>
      </c>
      <c r="S372" s="11" t="s">
        <v>87</v>
      </c>
      <c r="T372" s="11" t="s">
        <v>5678</v>
      </c>
      <c r="U372" s="14"/>
      <c r="V372" s="14"/>
      <c r="W372" s="15" t="str">
        <f t="shared" si="5"/>
        <v/>
      </c>
      <c r="X372" s="16"/>
    </row>
    <row r="373" spans="1:24" ht="56" x14ac:dyDescent="0.2">
      <c r="A373" s="11" t="s">
        <v>5100</v>
      </c>
      <c r="B373" s="11" t="s">
        <v>5444</v>
      </c>
      <c r="C373" s="13" t="s">
        <v>5679</v>
      </c>
      <c r="D373" s="9" t="s">
        <v>5680</v>
      </c>
      <c r="E373" s="11" t="s">
        <v>5681</v>
      </c>
      <c r="F373" s="11" t="s">
        <v>5682</v>
      </c>
      <c r="G373" s="11" t="s">
        <v>5683</v>
      </c>
      <c r="H373" s="11" t="s">
        <v>5684</v>
      </c>
      <c r="I373" s="11" t="s">
        <v>5685</v>
      </c>
      <c r="J373" s="11" t="s">
        <v>5686</v>
      </c>
      <c r="K373" s="11" t="s">
        <v>5687</v>
      </c>
      <c r="L373" s="11" t="s">
        <v>5688</v>
      </c>
      <c r="M373" s="11" t="s">
        <v>5689</v>
      </c>
      <c r="N373" s="11" t="s">
        <v>5456</v>
      </c>
      <c r="O373" s="11" t="s">
        <v>5690</v>
      </c>
      <c r="P373" s="11" t="s">
        <v>5691</v>
      </c>
      <c r="Q373" s="11" t="s">
        <v>5517</v>
      </c>
      <c r="R373" s="11" t="s">
        <v>87</v>
      </c>
      <c r="S373" s="11" t="s">
        <v>87</v>
      </c>
      <c r="T373" s="11" t="s">
        <v>5692</v>
      </c>
      <c r="U373" s="14"/>
      <c r="V373" s="14"/>
      <c r="W373" s="15" t="str">
        <f t="shared" si="5"/>
        <v/>
      </c>
      <c r="X373" s="16"/>
    </row>
    <row r="374" spans="1:24" ht="84" x14ac:dyDescent="0.2">
      <c r="A374" s="11" t="s">
        <v>5100</v>
      </c>
      <c r="B374" s="11" t="s">
        <v>5444</v>
      </c>
      <c r="C374" s="13" t="s">
        <v>5693</v>
      </c>
      <c r="D374" s="9" t="s">
        <v>5694</v>
      </c>
      <c r="E374" s="11" t="s">
        <v>5695</v>
      </c>
      <c r="F374" s="11" t="s">
        <v>5696</v>
      </c>
      <c r="G374" s="11" t="s">
        <v>5697</v>
      </c>
      <c r="H374" s="11" t="s">
        <v>5698</v>
      </c>
      <c r="I374" s="11" t="s">
        <v>5699</v>
      </c>
      <c r="J374" s="11" t="s">
        <v>5700</v>
      </c>
      <c r="K374" s="11" t="s">
        <v>5701</v>
      </c>
      <c r="L374" s="11" t="s">
        <v>5702</v>
      </c>
      <c r="M374" s="11" t="s">
        <v>5703</v>
      </c>
      <c r="N374" s="11" t="s">
        <v>5704</v>
      </c>
      <c r="O374" s="11" t="s">
        <v>5705</v>
      </c>
      <c r="P374" s="11" t="s">
        <v>5603</v>
      </c>
      <c r="Q374" s="11" t="s">
        <v>3691</v>
      </c>
      <c r="R374" s="11" t="s">
        <v>87</v>
      </c>
      <c r="S374" s="11" t="s">
        <v>87</v>
      </c>
      <c r="T374" s="11" t="s">
        <v>5706</v>
      </c>
      <c r="U374" s="14"/>
      <c r="V374" s="14"/>
      <c r="W374" s="15" t="str">
        <f t="shared" si="5"/>
        <v/>
      </c>
      <c r="X374" s="16"/>
    </row>
    <row r="375" spans="1:24" ht="84" x14ac:dyDescent="0.2">
      <c r="A375" s="11" t="s">
        <v>5100</v>
      </c>
      <c r="B375" s="11" t="s">
        <v>5444</v>
      </c>
      <c r="C375" s="13" t="s">
        <v>5707</v>
      </c>
      <c r="D375" s="9" t="s">
        <v>5708</v>
      </c>
      <c r="E375" s="11" t="s">
        <v>5709</v>
      </c>
      <c r="F375" s="11" t="s">
        <v>5710</v>
      </c>
      <c r="G375" s="11" t="s">
        <v>5711</v>
      </c>
      <c r="H375" s="11" t="s">
        <v>5712</v>
      </c>
      <c r="I375" s="11" t="s">
        <v>5713</v>
      </c>
      <c r="J375" s="11" t="s">
        <v>5714</v>
      </c>
      <c r="K375" s="11" t="s">
        <v>5715</v>
      </c>
      <c r="L375" s="11" t="s">
        <v>5716</v>
      </c>
      <c r="M375" s="11" t="s">
        <v>5717</v>
      </c>
      <c r="N375" s="11" t="s">
        <v>5718</v>
      </c>
      <c r="O375" s="11" t="s">
        <v>5719</v>
      </c>
      <c r="P375" s="11" t="s">
        <v>87</v>
      </c>
      <c r="Q375" s="11" t="s">
        <v>87</v>
      </c>
      <c r="R375" s="11" t="s">
        <v>87</v>
      </c>
      <c r="S375" s="11" t="s">
        <v>87</v>
      </c>
      <c r="T375" s="11" t="s">
        <v>5720</v>
      </c>
      <c r="U375" s="14"/>
      <c r="V375" s="14"/>
      <c r="W375" s="15" t="str">
        <f t="shared" si="5"/>
        <v/>
      </c>
      <c r="X375" s="16"/>
    </row>
    <row r="376" spans="1:24" ht="70" x14ac:dyDescent="0.2">
      <c r="A376" s="11" t="s">
        <v>5100</v>
      </c>
      <c r="B376" s="11" t="s">
        <v>5444</v>
      </c>
      <c r="C376" s="13" t="s">
        <v>5721</v>
      </c>
      <c r="D376" s="9" t="s">
        <v>5722</v>
      </c>
      <c r="E376" s="11" t="s">
        <v>5723</v>
      </c>
      <c r="F376" s="11" t="s">
        <v>5724</v>
      </c>
      <c r="G376" s="11" t="s">
        <v>5725</v>
      </c>
      <c r="H376" s="11" t="s">
        <v>5726</v>
      </c>
      <c r="I376" s="11" t="s">
        <v>5727</v>
      </c>
      <c r="J376" s="11" t="s">
        <v>5728</v>
      </c>
      <c r="K376" s="11" t="s">
        <v>5729</v>
      </c>
      <c r="L376" s="11" t="s">
        <v>5730</v>
      </c>
      <c r="M376" s="11" t="s">
        <v>5731</v>
      </c>
      <c r="N376" s="11" t="s">
        <v>3122</v>
      </c>
      <c r="O376" s="11" t="s">
        <v>5732</v>
      </c>
      <c r="P376" s="11" t="s">
        <v>5733</v>
      </c>
      <c r="Q376" s="11" t="s">
        <v>999</v>
      </c>
      <c r="R376" s="11" t="s">
        <v>87</v>
      </c>
      <c r="S376" s="11" t="s">
        <v>87</v>
      </c>
      <c r="T376" s="11" t="s">
        <v>5734</v>
      </c>
      <c r="U376" s="14"/>
      <c r="V376" s="14"/>
      <c r="W376" s="15" t="str">
        <f t="shared" si="5"/>
        <v/>
      </c>
      <c r="X376" s="16"/>
    </row>
    <row r="377" spans="1:24" ht="112" x14ac:dyDescent="0.2">
      <c r="A377" s="11" t="s">
        <v>5100</v>
      </c>
      <c r="B377" s="11" t="s">
        <v>5444</v>
      </c>
      <c r="C377" s="13" t="s">
        <v>5735</v>
      </c>
      <c r="D377" s="9" t="s">
        <v>5736</v>
      </c>
      <c r="E377" s="11" t="s">
        <v>5737</v>
      </c>
      <c r="F377" s="11" t="s">
        <v>5738</v>
      </c>
      <c r="G377" s="11" t="s">
        <v>5739</v>
      </c>
      <c r="H377" s="11" t="s">
        <v>5740</v>
      </c>
      <c r="I377" s="11" t="s">
        <v>5741</v>
      </c>
      <c r="J377" s="11" t="s">
        <v>5742</v>
      </c>
      <c r="K377" s="11" t="s">
        <v>5743</v>
      </c>
      <c r="L377" s="11" t="s">
        <v>5744</v>
      </c>
      <c r="M377" s="11" t="s">
        <v>5745</v>
      </c>
      <c r="N377" s="11" t="s">
        <v>619</v>
      </c>
      <c r="O377" s="11" t="s">
        <v>5746</v>
      </c>
      <c r="P377" s="11" t="s">
        <v>1108</v>
      </c>
      <c r="Q377" s="11" t="s">
        <v>87</v>
      </c>
      <c r="R377" s="11" t="s">
        <v>87</v>
      </c>
      <c r="S377" s="11" t="s">
        <v>87</v>
      </c>
      <c r="T377" s="11" t="s">
        <v>5747</v>
      </c>
      <c r="U377" s="14"/>
      <c r="V377" s="14"/>
      <c r="W377" s="15" t="str">
        <f t="shared" si="5"/>
        <v/>
      </c>
      <c r="X377" s="16"/>
    </row>
    <row r="378" spans="1:24" ht="70" x14ac:dyDescent="0.2">
      <c r="A378" s="11" t="s">
        <v>5100</v>
      </c>
      <c r="B378" s="11" t="s">
        <v>5444</v>
      </c>
      <c r="C378" s="13" t="s">
        <v>5748</v>
      </c>
      <c r="D378" s="9" t="s">
        <v>5749</v>
      </c>
      <c r="E378" s="11" t="s">
        <v>5750</v>
      </c>
      <c r="F378" s="11" t="s">
        <v>5751</v>
      </c>
      <c r="G378" s="11" t="s">
        <v>5752</v>
      </c>
      <c r="H378" s="11" t="s">
        <v>5753</v>
      </c>
      <c r="I378" s="11" t="s">
        <v>5754</v>
      </c>
      <c r="J378" s="11" t="s">
        <v>5755</v>
      </c>
      <c r="K378" s="11" t="s">
        <v>5756</v>
      </c>
      <c r="L378" s="11" t="s">
        <v>5757</v>
      </c>
      <c r="M378" s="11" t="s">
        <v>5758</v>
      </c>
      <c r="N378" s="11" t="s">
        <v>5759</v>
      </c>
      <c r="O378" s="11" t="s">
        <v>5760</v>
      </c>
      <c r="P378" s="11" t="s">
        <v>5761</v>
      </c>
      <c r="Q378" s="11" t="s">
        <v>890</v>
      </c>
      <c r="R378" s="11" t="s">
        <v>87</v>
      </c>
      <c r="S378" s="11" t="s">
        <v>87</v>
      </c>
      <c r="T378" s="11" t="s">
        <v>5762</v>
      </c>
      <c r="U378" s="14"/>
      <c r="V378" s="14"/>
      <c r="W378" s="15" t="str">
        <f t="shared" si="5"/>
        <v/>
      </c>
      <c r="X378" s="16"/>
    </row>
    <row r="379" spans="1:24" ht="70" x14ac:dyDescent="0.2">
      <c r="A379" s="11" t="s">
        <v>5100</v>
      </c>
      <c r="B379" s="11" t="s">
        <v>5763</v>
      </c>
      <c r="C379" s="13" t="s">
        <v>5764</v>
      </c>
      <c r="D379" s="9" t="s">
        <v>5765</v>
      </c>
      <c r="E379" s="11" t="s">
        <v>5766</v>
      </c>
      <c r="F379" s="11" t="s">
        <v>5767</v>
      </c>
      <c r="G379" s="11" t="s">
        <v>5768</v>
      </c>
      <c r="H379" s="11" t="s">
        <v>5769</v>
      </c>
      <c r="I379" s="11" t="s">
        <v>5770</v>
      </c>
      <c r="J379" s="11" t="s">
        <v>5771</v>
      </c>
      <c r="K379" s="11" t="s">
        <v>5772</v>
      </c>
      <c r="L379" s="11" t="s">
        <v>5773</v>
      </c>
      <c r="M379" s="11" t="s">
        <v>5774</v>
      </c>
      <c r="N379" s="11" t="s">
        <v>1276</v>
      </c>
      <c r="O379" s="11" t="s">
        <v>5775</v>
      </c>
      <c r="P379" s="11" t="s">
        <v>1278</v>
      </c>
      <c r="Q379" s="11" t="s">
        <v>1263</v>
      </c>
      <c r="R379" s="11" t="s">
        <v>87</v>
      </c>
      <c r="S379" s="11" t="s">
        <v>87</v>
      </c>
      <c r="T379" s="11" t="s">
        <v>5776</v>
      </c>
      <c r="U379" s="14"/>
      <c r="V379" s="14"/>
      <c r="W379" s="15" t="str">
        <f t="shared" si="5"/>
        <v/>
      </c>
      <c r="X379" s="16"/>
    </row>
    <row r="380" spans="1:24" ht="70" x14ac:dyDescent="0.2">
      <c r="A380" s="11" t="s">
        <v>5100</v>
      </c>
      <c r="B380" s="11" t="s">
        <v>5763</v>
      </c>
      <c r="C380" s="13" t="s">
        <v>5777</v>
      </c>
      <c r="D380" s="9" t="s">
        <v>5778</v>
      </c>
      <c r="E380" s="11" t="s">
        <v>5779</v>
      </c>
      <c r="F380" s="11" t="s">
        <v>5780</v>
      </c>
      <c r="G380" s="11" t="s">
        <v>5781</v>
      </c>
      <c r="H380" s="11" t="s">
        <v>5782</v>
      </c>
      <c r="I380" s="11" t="s">
        <v>5783</v>
      </c>
      <c r="J380" s="11" t="s">
        <v>5784</v>
      </c>
      <c r="K380" s="11" t="s">
        <v>5785</v>
      </c>
      <c r="L380" s="11" t="s">
        <v>5786</v>
      </c>
      <c r="M380" s="11" t="s">
        <v>5787</v>
      </c>
      <c r="N380" s="11" t="s">
        <v>3255</v>
      </c>
      <c r="O380" s="11" t="s">
        <v>5788</v>
      </c>
      <c r="P380" s="11" t="s">
        <v>1278</v>
      </c>
      <c r="Q380" s="11" t="s">
        <v>5789</v>
      </c>
      <c r="R380" s="11" t="s">
        <v>87</v>
      </c>
      <c r="S380" s="11" t="s">
        <v>87</v>
      </c>
      <c r="T380" s="11" t="s">
        <v>5790</v>
      </c>
      <c r="U380" s="14"/>
      <c r="V380" s="14"/>
      <c r="W380" s="15" t="str">
        <f t="shared" si="5"/>
        <v/>
      </c>
      <c r="X380" s="16"/>
    </row>
    <row r="381" spans="1:24" ht="70" x14ac:dyDescent="0.2">
      <c r="A381" s="11" t="s">
        <v>5100</v>
      </c>
      <c r="B381" s="11" t="s">
        <v>5763</v>
      </c>
      <c r="C381" s="13" t="s">
        <v>5791</v>
      </c>
      <c r="D381" s="9" t="s">
        <v>5792</v>
      </c>
      <c r="E381" s="11" t="s">
        <v>5793</v>
      </c>
      <c r="F381" s="11" t="s">
        <v>5794</v>
      </c>
      <c r="G381" s="11" t="s">
        <v>5795</v>
      </c>
      <c r="H381" s="11" t="s">
        <v>5796</v>
      </c>
      <c r="I381" s="11" t="s">
        <v>5797</v>
      </c>
      <c r="J381" s="11" t="s">
        <v>5798</v>
      </c>
      <c r="K381" s="11" t="s">
        <v>5799</v>
      </c>
      <c r="L381" s="11" t="s">
        <v>5800</v>
      </c>
      <c r="M381" s="11" t="s">
        <v>5801</v>
      </c>
      <c r="N381" s="11" t="s">
        <v>3240</v>
      </c>
      <c r="O381" s="11" t="s">
        <v>5802</v>
      </c>
      <c r="P381" s="11" t="s">
        <v>4531</v>
      </c>
      <c r="Q381" s="11" t="s">
        <v>5803</v>
      </c>
      <c r="R381" s="11" t="s">
        <v>87</v>
      </c>
      <c r="S381" s="11" t="s">
        <v>87</v>
      </c>
      <c r="T381" s="11" t="s">
        <v>5804</v>
      </c>
      <c r="U381" s="14"/>
      <c r="V381" s="14"/>
      <c r="W381" s="15" t="str">
        <f t="shared" si="5"/>
        <v/>
      </c>
      <c r="X381" s="16"/>
    </row>
    <row r="382" spans="1:24" ht="70" x14ac:dyDescent="0.2">
      <c r="A382" s="11" t="s">
        <v>5100</v>
      </c>
      <c r="B382" s="11" t="s">
        <v>5763</v>
      </c>
      <c r="C382" s="13" t="s">
        <v>5805</v>
      </c>
      <c r="D382" s="9" t="s">
        <v>5806</v>
      </c>
      <c r="E382" s="11" t="s">
        <v>5807</v>
      </c>
      <c r="F382" s="11" t="s">
        <v>5808</v>
      </c>
      <c r="G382" s="11" t="s">
        <v>5809</v>
      </c>
      <c r="H382" s="11" t="s">
        <v>5810</v>
      </c>
      <c r="I382" s="11" t="s">
        <v>5811</v>
      </c>
      <c r="J382" s="11" t="s">
        <v>5812</v>
      </c>
      <c r="K382" s="11" t="s">
        <v>5813</v>
      </c>
      <c r="L382" s="11" t="s">
        <v>5814</v>
      </c>
      <c r="M382" s="11" t="s">
        <v>5815</v>
      </c>
      <c r="N382" s="11" t="s">
        <v>3255</v>
      </c>
      <c r="O382" s="11" t="s">
        <v>5788</v>
      </c>
      <c r="P382" s="11" t="s">
        <v>5816</v>
      </c>
      <c r="Q382" s="11" t="s">
        <v>5817</v>
      </c>
      <c r="R382" s="11" t="s">
        <v>87</v>
      </c>
      <c r="S382" s="11" t="s">
        <v>87</v>
      </c>
      <c r="T382" s="11" t="s">
        <v>5818</v>
      </c>
      <c r="U382" s="14"/>
      <c r="V382" s="14"/>
      <c r="W382" s="15" t="str">
        <f t="shared" si="5"/>
        <v/>
      </c>
      <c r="X382" s="16"/>
    </row>
    <row r="383" spans="1:24" ht="70" x14ac:dyDescent="0.2">
      <c r="A383" s="11" t="s">
        <v>5100</v>
      </c>
      <c r="B383" s="11" t="s">
        <v>5763</v>
      </c>
      <c r="C383" s="13" t="s">
        <v>5819</v>
      </c>
      <c r="D383" s="9" t="s">
        <v>5820</v>
      </c>
      <c r="E383" s="11" t="s">
        <v>5821</v>
      </c>
      <c r="F383" s="11" t="s">
        <v>5822</v>
      </c>
      <c r="G383" s="11" t="s">
        <v>5823</v>
      </c>
      <c r="H383" s="11" t="s">
        <v>5824</v>
      </c>
      <c r="I383" s="11" t="s">
        <v>5825</v>
      </c>
      <c r="J383" s="11" t="s">
        <v>5826</v>
      </c>
      <c r="K383" s="11" t="s">
        <v>5827</v>
      </c>
      <c r="L383" s="11" t="s">
        <v>5828</v>
      </c>
      <c r="M383" s="11" t="s">
        <v>5829</v>
      </c>
      <c r="N383" s="11" t="s">
        <v>5830</v>
      </c>
      <c r="O383" s="11" t="s">
        <v>5831</v>
      </c>
      <c r="P383" s="11" t="s">
        <v>2386</v>
      </c>
      <c r="Q383" s="11" t="s">
        <v>5832</v>
      </c>
      <c r="R383" s="11" t="s">
        <v>87</v>
      </c>
      <c r="S383" s="11" t="s">
        <v>87</v>
      </c>
      <c r="T383" s="11" t="s">
        <v>5833</v>
      </c>
      <c r="U383" s="14"/>
      <c r="V383" s="14"/>
      <c r="W383" s="15" t="str">
        <f t="shared" si="5"/>
        <v/>
      </c>
      <c r="X383" s="16"/>
    </row>
    <row r="384" spans="1:24" ht="70" x14ac:dyDescent="0.2">
      <c r="A384" s="11" t="s">
        <v>5100</v>
      </c>
      <c r="B384" s="11" t="s">
        <v>5763</v>
      </c>
      <c r="C384" s="13" t="s">
        <v>5834</v>
      </c>
      <c r="D384" s="9" t="s">
        <v>5835</v>
      </c>
      <c r="E384" s="11" t="s">
        <v>5836</v>
      </c>
      <c r="F384" s="11" t="s">
        <v>5837</v>
      </c>
      <c r="G384" s="11" t="s">
        <v>5838</v>
      </c>
      <c r="H384" s="11" t="s">
        <v>5839</v>
      </c>
      <c r="I384" s="11" t="s">
        <v>5840</v>
      </c>
      <c r="J384" s="11" t="s">
        <v>5841</v>
      </c>
      <c r="K384" s="11" t="s">
        <v>5842</v>
      </c>
      <c r="L384" s="11" t="s">
        <v>5843</v>
      </c>
      <c r="M384" s="11" t="s">
        <v>5844</v>
      </c>
      <c r="N384" s="11" t="s">
        <v>5830</v>
      </c>
      <c r="O384" s="11" t="s">
        <v>5845</v>
      </c>
      <c r="P384" s="11" t="s">
        <v>5846</v>
      </c>
      <c r="Q384" s="11" t="s">
        <v>87</v>
      </c>
      <c r="R384" s="11" t="s">
        <v>87</v>
      </c>
      <c r="S384" s="11" t="s">
        <v>87</v>
      </c>
      <c r="T384" s="11" t="s">
        <v>5847</v>
      </c>
      <c r="U384" s="14"/>
      <c r="V384" s="14"/>
      <c r="W384" s="15" t="str">
        <f t="shared" si="5"/>
        <v/>
      </c>
      <c r="X384" s="16"/>
    </row>
    <row r="385" spans="1:24" ht="70" x14ac:dyDescent="0.2">
      <c r="A385" s="11" t="s">
        <v>5100</v>
      </c>
      <c r="B385" s="11" t="s">
        <v>5763</v>
      </c>
      <c r="C385" s="13" t="s">
        <v>5848</v>
      </c>
      <c r="D385" s="9" t="s">
        <v>5849</v>
      </c>
      <c r="E385" s="11" t="s">
        <v>5850</v>
      </c>
      <c r="F385" s="11" t="s">
        <v>5851</v>
      </c>
      <c r="G385" s="11" t="s">
        <v>5852</v>
      </c>
      <c r="H385" s="11" t="s">
        <v>5853</v>
      </c>
      <c r="I385" s="11" t="s">
        <v>5854</v>
      </c>
      <c r="J385" s="11" t="s">
        <v>5855</v>
      </c>
      <c r="K385" s="11" t="s">
        <v>5856</v>
      </c>
      <c r="L385" s="11" t="s">
        <v>5857</v>
      </c>
      <c r="M385" s="11" t="s">
        <v>5858</v>
      </c>
      <c r="N385" s="11" t="s">
        <v>5830</v>
      </c>
      <c r="O385" s="11" t="s">
        <v>5831</v>
      </c>
      <c r="P385" s="11" t="s">
        <v>2386</v>
      </c>
      <c r="Q385" s="11" t="s">
        <v>87</v>
      </c>
      <c r="R385" s="11" t="s">
        <v>87</v>
      </c>
      <c r="S385" s="11" t="s">
        <v>87</v>
      </c>
      <c r="T385" s="11" t="s">
        <v>5859</v>
      </c>
      <c r="U385" s="14"/>
      <c r="V385" s="14"/>
      <c r="W385" s="15" t="str">
        <f t="shared" si="5"/>
        <v/>
      </c>
      <c r="X385" s="16"/>
    </row>
    <row r="386" spans="1:24" ht="70" x14ac:dyDescent="0.2">
      <c r="A386" s="11" t="s">
        <v>5100</v>
      </c>
      <c r="B386" s="11" t="s">
        <v>5763</v>
      </c>
      <c r="C386" s="13" t="s">
        <v>5860</v>
      </c>
      <c r="D386" s="9" t="s">
        <v>5861</v>
      </c>
      <c r="E386" s="11" t="s">
        <v>5862</v>
      </c>
      <c r="F386" s="11" t="s">
        <v>5863</v>
      </c>
      <c r="G386" s="11" t="s">
        <v>5864</v>
      </c>
      <c r="H386" s="11" t="s">
        <v>5865</v>
      </c>
      <c r="I386" s="11" t="s">
        <v>5866</v>
      </c>
      <c r="J386" s="11" t="s">
        <v>5867</v>
      </c>
      <c r="K386" s="11" t="s">
        <v>5868</v>
      </c>
      <c r="L386" s="11" t="s">
        <v>5869</v>
      </c>
      <c r="M386" s="11" t="s">
        <v>5870</v>
      </c>
      <c r="N386" s="11" t="s">
        <v>5830</v>
      </c>
      <c r="O386" s="11" t="s">
        <v>5871</v>
      </c>
      <c r="P386" s="11" t="s">
        <v>2386</v>
      </c>
      <c r="Q386" s="11" t="s">
        <v>87</v>
      </c>
      <c r="R386" s="11" t="s">
        <v>87</v>
      </c>
      <c r="S386" s="11" t="s">
        <v>87</v>
      </c>
      <c r="T386" s="11" t="s">
        <v>5872</v>
      </c>
      <c r="U386" s="14"/>
      <c r="V386" s="14"/>
      <c r="W386" s="15" t="str">
        <f t="shared" ref="W386:W449" si="6">IF(AND(ISNUMBER(U386),ISNUMBER(V386)),V386-U386,"")</f>
        <v/>
      </c>
      <c r="X386" s="16"/>
    </row>
    <row r="387" spans="1:24" ht="84" x14ac:dyDescent="0.2">
      <c r="A387" s="11" t="s">
        <v>5100</v>
      </c>
      <c r="B387" s="11" t="s">
        <v>5763</v>
      </c>
      <c r="C387" s="13" t="s">
        <v>5873</v>
      </c>
      <c r="D387" s="9" t="s">
        <v>5874</v>
      </c>
      <c r="E387" s="11" t="s">
        <v>5875</v>
      </c>
      <c r="F387" s="11" t="s">
        <v>5876</v>
      </c>
      <c r="G387" s="11" t="s">
        <v>5877</v>
      </c>
      <c r="H387" s="11" t="s">
        <v>5878</v>
      </c>
      <c r="I387" s="11" t="s">
        <v>5879</v>
      </c>
      <c r="J387" s="11" t="s">
        <v>5880</v>
      </c>
      <c r="K387" s="11" t="s">
        <v>5881</v>
      </c>
      <c r="L387" s="11" t="s">
        <v>5882</v>
      </c>
      <c r="M387" s="11" t="s">
        <v>5883</v>
      </c>
      <c r="N387" s="11" t="s">
        <v>1997</v>
      </c>
      <c r="O387" s="11" t="s">
        <v>5884</v>
      </c>
      <c r="P387" s="11" t="s">
        <v>5885</v>
      </c>
      <c r="Q387" s="11" t="s">
        <v>1984</v>
      </c>
      <c r="R387" s="11" t="s">
        <v>87</v>
      </c>
      <c r="S387" s="11" t="s">
        <v>87</v>
      </c>
      <c r="T387" s="11" t="s">
        <v>5886</v>
      </c>
      <c r="U387" s="14"/>
      <c r="V387" s="14"/>
      <c r="W387" s="15" t="str">
        <f t="shared" si="6"/>
        <v/>
      </c>
      <c r="X387" s="16"/>
    </row>
    <row r="388" spans="1:24" ht="70" x14ac:dyDescent="0.2">
      <c r="A388" s="11" t="s">
        <v>5100</v>
      </c>
      <c r="B388" s="11" t="s">
        <v>5763</v>
      </c>
      <c r="C388" s="13" t="s">
        <v>5887</v>
      </c>
      <c r="D388" s="9" t="s">
        <v>5888</v>
      </c>
      <c r="E388" s="11" t="s">
        <v>5889</v>
      </c>
      <c r="F388" s="11" t="s">
        <v>5890</v>
      </c>
      <c r="G388" s="11" t="s">
        <v>5891</v>
      </c>
      <c r="H388" s="11" t="s">
        <v>5892</v>
      </c>
      <c r="I388" s="11" t="s">
        <v>5893</v>
      </c>
      <c r="J388" s="11" t="s">
        <v>5894</v>
      </c>
      <c r="K388" s="11" t="s">
        <v>5895</v>
      </c>
      <c r="L388" s="11" t="s">
        <v>5896</v>
      </c>
      <c r="M388" s="11" t="s">
        <v>5897</v>
      </c>
      <c r="N388" s="11" t="s">
        <v>2011</v>
      </c>
      <c r="O388" s="11" t="s">
        <v>5898</v>
      </c>
      <c r="P388" s="11" t="s">
        <v>5899</v>
      </c>
      <c r="Q388" s="11" t="s">
        <v>1294</v>
      </c>
      <c r="R388" s="11" t="s">
        <v>87</v>
      </c>
      <c r="S388" s="11" t="s">
        <v>87</v>
      </c>
      <c r="T388" s="11" t="s">
        <v>5900</v>
      </c>
      <c r="U388" s="14"/>
      <c r="V388" s="14"/>
      <c r="W388" s="15" t="str">
        <f t="shared" si="6"/>
        <v/>
      </c>
      <c r="X388" s="16"/>
    </row>
    <row r="389" spans="1:24" ht="70" x14ac:dyDescent="0.2">
      <c r="A389" s="11" t="s">
        <v>5100</v>
      </c>
      <c r="B389" s="11" t="s">
        <v>5763</v>
      </c>
      <c r="C389" s="13" t="s">
        <v>5901</v>
      </c>
      <c r="D389" s="9" t="s">
        <v>5902</v>
      </c>
      <c r="E389" s="11" t="s">
        <v>5903</v>
      </c>
      <c r="F389" s="11" t="s">
        <v>5904</v>
      </c>
      <c r="G389" s="11" t="s">
        <v>5905</v>
      </c>
      <c r="H389" s="11" t="s">
        <v>5906</v>
      </c>
      <c r="I389" s="11" t="s">
        <v>5907</v>
      </c>
      <c r="J389" s="11" t="s">
        <v>5908</v>
      </c>
      <c r="K389" s="11" t="s">
        <v>5909</v>
      </c>
      <c r="L389" s="11" t="s">
        <v>5910</v>
      </c>
      <c r="M389" s="11" t="s">
        <v>5911</v>
      </c>
      <c r="N389" s="11" t="s">
        <v>5830</v>
      </c>
      <c r="O389" s="11" t="s">
        <v>5845</v>
      </c>
      <c r="P389" s="11" t="s">
        <v>2386</v>
      </c>
      <c r="Q389" s="11" t="s">
        <v>87</v>
      </c>
      <c r="R389" s="11" t="s">
        <v>87</v>
      </c>
      <c r="S389" s="11" t="s">
        <v>87</v>
      </c>
      <c r="T389" s="11" t="s">
        <v>5912</v>
      </c>
      <c r="U389" s="14"/>
      <c r="V389" s="14"/>
      <c r="W389" s="15" t="str">
        <f t="shared" si="6"/>
        <v/>
      </c>
      <c r="X389" s="16"/>
    </row>
    <row r="390" spans="1:24" ht="70" x14ac:dyDescent="0.2">
      <c r="A390" s="11" t="s">
        <v>5100</v>
      </c>
      <c r="B390" s="11" t="s">
        <v>5763</v>
      </c>
      <c r="C390" s="13" t="s">
        <v>5913</v>
      </c>
      <c r="D390" s="9" t="s">
        <v>5914</v>
      </c>
      <c r="E390" s="11" t="s">
        <v>5915</v>
      </c>
      <c r="F390" s="11" t="s">
        <v>5916</v>
      </c>
      <c r="G390" s="11" t="s">
        <v>5917</v>
      </c>
      <c r="H390" s="11" t="s">
        <v>5918</v>
      </c>
      <c r="I390" s="11" t="s">
        <v>5919</v>
      </c>
      <c r="J390" s="11" t="s">
        <v>5920</v>
      </c>
      <c r="K390" s="11" t="s">
        <v>5921</v>
      </c>
      <c r="L390" s="11" t="s">
        <v>5922</v>
      </c>
      <c r="M390" s="11" t="s">
        <v>5923</v>
      </c>
      <c r="N390" s="11" t="s">
        <v>5830</v>
      </c>
      <c r="O390" s="11" t="s">
        <v>5924</v>
      </c>
      <c r="P390" s="11" t="s">
        <v>2386</v>
      </c>
      <c r="Q390" s="11" t="s">
        <v>87</v>
      </c>
      <c r="R390" s="11" t="s">
        <v>87</v>
      </c>
      <c r="S390" s="11" t="s">
        <v>87</v>
      </c>
      <c r="T390" s="11" t="s">
        <v>5925</v>
      </c>
      <c r="U390" s="14"/>
      <c r="V390" s="14"/>
      <c r="W390" s="15" t="str">
        <f t="shared" si="6"/>
        <v/>
      </c>
      <c r="X390" s="16"/>
    </row>
    <row r="391" spans="1:24" ht="70" x14ac:dyDescent="0.2">
      <c r="A391" s="11" t="s">
        <v>5100</v>
      </c>
      <c r="B391" s="11" t="s">
        <v>5763</v>
      </c>
      <c r="C391" s="13" t="s">
        <v>5926</v>
      </c>
      <c r="D391" s="9" t="s">
        <v>5927</v>
      </c>
      <c r="E391" s="11" t="s">
        <v>5928</v>
      </c>
      <c r="F391" s="11" t="s">
        <v>5929</v>
      </c>
      <c r="G391" s="11" t="s">
        <v>5930</v>
      </c>
      <c r="H391" s="11" t="s">
        <v>5931</v>
      </c>
      <c r="I391" s="11" t="s">
        <v>5932</v>
      </c>
      <c r="J391" s="11" t="s">
        <v>5933</v>
      </c>
      <c r="K391" s="11" t="s">
        <v>5934</v>
      </c>
      <c r="L391" s="11" t="s">
        <v>5935</v>
      </c>
      <c r="M391" s="11" t="s">
        <v>5936</v>
      </c>
      <c r="N391" s="11" t="s">
        <v>5937</v>
      </c>
      <c r="O391" s="11" t="s">
        <v>5938</v>
      </c>
      <c r="P391" s="11" t="s">
        <v>2386</v>
      </c>
      <c r="Q391" s="11" t="s">
        <v>87</v>
      </c>
      <c r="R391" s="11" t="s">
        <v>87</v>
      </c>
      <c r="S391" s="11" t="s">
        <v>87</v>
      </c>
      <c r="T391" s="11" t="s">
        <v>5939</v>
      </c>
      <c r="U391" s="14"/>
      <c r="V391" s="14"/>
      <c r="W391" s="15" t="str">
        <f t="shared" si="6"/>
        <v/>
      </c>
      <c r="X391" s="16"/>
    </row>
    <row r="392" spans="1:24" ht="70" x14ac:dyDescent="0.2">
      <c r="A392" s="11" t="s">
        <v>5100</v>
      </c>
      <c r="B392" s="11" t="s">
        <v>5763</v>
      </c>
      <c r="C392" s="13" t="s">
        <v>5940</v>
      </c>
      <c r="D392" s="9" t="s">
        <v>5941</v>
      </c>
      <c r="E392" s="11" t="s">
        <v>5942</v>
      </c>
      <c r="F392" s="11" t="s">
        <v>5943</v>
      </c>
      <c r="G392" s="11" t="s">
        <v>5944</v>
      </c>
      <c r="H392" s="11" t="s">
        <v>5945</v>
      </c>
      <c r="I392" s="11" t="s">
        <v>5946</v>
      </c>
      <c r="J392" s="11" t="s">
        <v>5947</v>
      </c>
      <c r="K392" s="11" t="s">
        <v>5948</v>
      </c>
      <c r="L392" s="11" t="s">
        <v>5949</v>
      </c>
      <c r="M392" s="11" t="s">
        <v>5950</v>
      </c>
      <c r="N392" s="11" t="s">
        <v>5830</v>
      </c>
      <c r="O392" s="11" t="s">
        <v>5951</v>
      </c>
      <c r="P392" s="11" t="s">
        <v>2386</v>
      </c>
      <c r="Q392" s="11" t="s">
        <v>87</v>
      </c>
      <c r="R392" s="11" t="s">
        <v>87</v>
      </c>
      <c r="S392" s="11" t="s">
        <v>87</v>
      </c>
      <c r="T392" s="11" t="s">
        <v>5952</v>
      </c>
      <c r="U392" s="14"/>
      <c r="V392" s="14"/>
      <c r="W392" s="15" t="str">
        <f t="shared" si="6"/>
        <v/>
      </c>
      <c r="X392" s="16"/>
    </row>
    <row r="393" spans="1:24" ht="84" x14ac:dyDescent="0.2">
      <c r="A393" s="11" t="s">
        <v>5100</v>
      </c>
      <c r="B393" s="11" t="s">
        <v>5763</v>
      </c>
      <c r="C393" s="13" t="s">
        <v>5953</v>
      </c>
      <c r="D393" s="9" t="s">
        <v>5954</v>
      </c>
      <c r="E393" s="11" t="s">
        <v>5955</v>
      </c>
      <c r="F393" s="11" t="s">
        <v>5956</v>
      </c>
      <c r="G393" s="11" t="s">
        <v>5957</v>
      </c>
      <c r="H393" s="11" t="s">
        <v>5958</v>
      </c>
      <c r="I393" s="11" t="s">
        <v>5959</v>
      </c>
      <c r="J393" s="11" t="s">
        <v>5960</v>
      </c>
      <c r="K393" s="11" t="s">
        <v>5961</v>
      </c>
      <c r="L393" s="11" t="s">
        <v>5962</v>
      </c>
      <c r="M393" s="11" t="s">
        <v>5963</v>
      </c>
      <c r="N393" s="11" t="s">
        <v>5964</v>
      </c>
      <c r="O393" s="11" t="s">
        <v>5965</v>
      </c>
      <c r="P393" s="11" t="s">
        <v>2386</v>
      </c>
      <c r="Q393" s="11" t="s">
        <v>87</v>
      </c>
      <c r="R393" s="11" t="s">
        <v>87</v>
      </c>
      <c r="S393" s="11" t="s">
        <v>87</v>
      </c>
      <c r="T393" s="11" t="s">
        <v>5966</v>
      </c>
      <c r="U393" s="14"/>
      <c r="V393" s="14"/>
      <c r="W393" s="15" t="str">
        <f t="shared" si="6"/>
        <v/>
      </c>
      <c r="X393" s="16"/>
    </row>
    <row r="394" spans="1:24" ht="70" x14ac:dyDescent="0.2">
      <c r="A394" s="11" t="s">
        <v>5100</v>
      </c>
      <c r="B394" s="11" t="s">
        <v>5763</v>
      </c>
      <c r="C394" s="13" t="s">
        <v>5967</v>
      </c>
      <c r="D394" s="9" t="s">
        <v>5968</v>
      </c>
      <c r="E394" s="11" t="s">
        <v>5969</v>
      </c>
      <c r="F394" s="11" t="s">
        <v>5970</v>
      </c>
      <c r="G394" s="11" t="s">
        <v>5971</v>
      </c>
      <c r="H394" s="11" t="s">
        <v>5972</v>
      </c>
      <c r="I394" s="11" t="s">
        <v>5973</v>
      </c>
      <c r="J394" s="11" t="s">
        <v>5974</v>
      </c>
      <c r="K394" s="11" t="s">
        <v>5975</v>
      </c>
      <c r="L394" s="11" t="s">
        <v>5976</v>
      </c>
      <c r="M394" s="11" t="s">
        <v>5977</v>
      </c>
      <c r="N394" s="11" t="s">
        <v>5978</v>
      </c>
      <c r="O394" s="11" t="s">
        <v>5979</v>
      </c>
      <c r="P394" s="11" t="s">
        <v>5980</v>
      </c>
      <c r="Q394" s="11" t="s">
        <v>5981</v>
      </c>
      <c r="R394" s="11" t="s">
        <v>87</v>
      </c>
      <c r="S394" s="11" t="s">
        <v>87</v>
      </c>
      <c r="T394" s="11" t="s">
        <v>5982</v>
      </c>
      <c r="U394" s="14"/>
      <c r="V394" s="14"/>
      <c r="W394" s="15" t="str">
        <f t="shared" si="6"/>
        <v/>
      </c>
      <c r="X394" s="16"/>
    </row>
    <row r="395" spans="1:24" ht="70" x14ac:dyDescent="0.2">
      <c r="A395" s="11" t="s">
        <v>5100</v>
      </c>
      <c r="B395" s="11" t="s">
        <v>5763</v>
      </c>
      <c r="C395" s="13" t="s">
        <v>5983</v>
      </c>
      <c r="D395" s="9" t="s">
        <v>5984</v>
      </c>
      <c r="E395" s="11" t="s">
        <v>5985</v>
      </c>
      <c r="F395" s="11" t="s">
        <v>5986</v>
      </c>
      <c r="G395" s="11" t="s">
        <v>5987</v>
      </c>
      <c r="H395" s="11" t="s">
        <v>5988</v>
      </c>
      <c r="I395" s="11" t="s">
        <v>5989</v>
      </c>
      <c r="J395" s="11" t="s">
        <v>5990</v>
      </c>
      <c r="K395" s="11" t="s">
        <v>5991</v>
      </c>
      <c r="L395" s="11" t="s">
        <v>5992</v>
      </c>
      <c r="M395" s="11" t="s">
        <v>5993</v>
      </c>
      <c r="N395" s="11" t="s">
        <v>5994</v>
      </c>
      <c r="O395" s="11" t="s">
        <v>5995</v>
      </c>
      <c r="P395" s="11" t="s">
        <v>5996</v>
      </c>
      <c r="Q395" s="11" t="s">
        <v>922</v>
      </c>
      <c r="R395" s="11" t="s">
        <v>87</v>
      </c>
      <c r="S395" s="11" t="s">
        <v>87</v>
      </c>
      <c r="T395" s="11" t="s">
        <v>5997</v>
      </c>
      <c r="U395" s="14"/>
      <c r="V395" s="14"/>
      <c r="W395" s="15" t="str">
        <f t="shared" si="6"/>
        <v/>
      </c>
      <c r="X395" s="16"/>
    </row>
    <row r="396" spans="1:24" ht="70" x14ac:dyDescent="0.2">
      <c r="A396" s="11" t="s">
        <v>5100</v>
      </c>
      <c r="B396" s="11" t="s">
        <v>5763</v>
      </c>
      <c r="C396" s="13" t="s">
        <v>5998</v>
      </c>
      <c r="D396" s="9" t="s">
        <v>5999</v>
      </c>
      <c r="E396" s="11" t="s">
        <v>6000</v>
      </c>
      <c r="F396" s="11" t="s">
        <v>6001</v>
      </c>
      <c r="G396" s="11" t="s">
        <v>6002</v>
      </c>
      <c r="H396" s="11" t="s">
        <v>6003</v>
      </c>
      <c r="I396" s="11" t="s">
        <v>6004</v>
      </c>
      <c r="J396" s="11" t="s">
        <v>6005</v>
      </c>
      <c r="K396" s="11" t="s">
        <v>6006</v>
      </c>
      <c r="L396" s="11" t="s">
        <v>6007</v>
      </c>
      <c r="M396" s="11" t="s">
        <v>6008</v>
      </c>
      <c r="N396" s="11" t="s">
        <v>4558</v>
      </c>
      <c r="O396" s="11" t="s">
        <v>2098</v>
      </c>
      <c r="P396" s="11" t="s">
        <v>2099</v>
      </c>
      <c r="Q396" s="11" t="s">
        <v>2100</v>
      </c>
      <c r="R396" s="11" t="s">
        <v>87</v>
      </c>
      <c r="S396" s="11" t="s">
        <v>87</v>
      </c>
      <c r="T396" s="11" t="s">
        <v>6009</v>
      </c>
      <c r="U396" s="14"/>
      <c r="V396" s="14"/>
      <c r="W396" s="15" t="str">
        <f t="shared" si="6"/>
        <v/>
      </c>
      <c r="X396" s="16"/>
    </row>
    <row r="397" spans="1:24" ht="70" x14ac:dyDescent="0.2">
      <c r="A397" s="11" t="s">
        <v>5100</v>
      </c>
      <c r="B397" s="11" t="s">
        <v>5763</v>
      </c>
      <c r="C397" s="13" t="s">
        <v>6010</v>
      </c>
      <c r="D397" s="9" t="s">
        <v>6011</v>
      </c>
      <c r="E397" s="11" t="s">
        <v>6012</v>
      </c>
      <c r="F397" s="11" t="s">
        <v>6013</v>
      </c>
      <c r="G397" s="11" t="s">
        <v>6014</v>
      </c>
      <c r="H397" s="11" t="s">
        <v>6015</v>
      </c>
      <c r="I397" s="11" t="s">
        <v>6016</v>
      </c>
      <c r="J397" s="11" t="s">
        <v>6017</v>
      </c>
      <c r="K397" s="11" t="s">
        <v>6018</v>
      </c>
      <c r="L397" s="11" t="s">
        <v>6019</v>
      </c>
      <c r="M397" s="11" t="s">
        <v>6020</v>
      </c>
      <c r="N397" s="11" t="s">
        <v>5830</v>
      </c>
      <c r="O397" s="11" t="s">
        <v>6021</v>
      </c>
      <c r="P397" s="11" t="s">
        <v>2386</v>
      </c>
      <c r="Q397" s="11" t="s">
        <v>87</v>
      </c>
      <c r="R397" s="11" t="s">
        <v>87</v>
      </c>
      <c r="S397" s="11" t="s">
        <v>87</v>
      </c>
      <c r="T397" s="11" t="s">
        <v>6022</v>
      </c>
      <c r="U397" s="14"/>
      <c r="V397" s="14"/>
      <c r="W397" s="15" t="str">
        <f t="shared" si="6"/>
        <v/>
      </c>
      <c r="X397" s="16"/>
    </row>
    <row r="398" spans="1:24" ht="70" x14ac:dyDescent="0.2">
      <c r="A398" s="11" t="s">
        <v>5100</v>
      </c>
      <c r="B398" s="11" t="s">
        <v>5763</v>
      </c>
      <c r="C398" s="13" t="s">
        <v>6023</v>
      </c>
      <c r="D398" s="9" t="s">
        <v>6024</v>
      </c>
      <c r="E398" s="11" t="s">
        <v>6025</v>
      </c>
      <c r="F398" s="11" t="s">
        <v>6026</v>
      </c>
      <c r="G398" s="11" t="s">
        <v>6027</v>
      </c>
      <c r="H398" s="11" t="s">
        <v>6028</v>
      </c>
      <c r="I398" s="11" t="s">
        <v>6029</v>
      </c>
      <c r="J398" s="11" t="s">
        <v>6030</v>
      </c>
      <c r="K398" s="11" t="s">
        <v>6031</v>
      </c>
      <c r="L398" s="11" t="s">
        <v>6032</v>
      </c>
      <c r="M398" s="11" t="s">
        <v>6033</v>
      </c>
      <c r="N398" s="11" t="s">
        <v>6034</v>
      </c>
      <c r="O398" s="11" t="s">
        <v>6035</v>
      </c>
      <c r="P398" s="11" t="s">
        <v>5846</v>
      </c>
      <c r="Q398" s="11" t="s">
        <v>87</v>
      </c>
      <c r="R398" s="11" t="s">
        <v>87</v>
      </c>
      <c r="S398" s="11" t="s">
        <v>87</v>
      </c>
      <c r="T398" s="11" t="s">
        <v>6036</v>
      </c>
      <c r="U398" s="14"/>
      <c r="V398" s="14"/>
      <c r="W398" s="15" t="str">
        <f t="shared" si="6"/>
        <v/>
      </c>
      <c r="X398" s="16"/>
    </row>
    <row r="399" spans="1:24" ht="70" x14ac:dyDescent="0.2">
      <c r="A399" s="11" t="s">
        <v>5100</v>
      </c>
      <c r="B399" s="11" t="s">
        <v>5763</v>
      </c>
      <c r="C399" s="13" t="s">
        <v>6037</v>
      </c>
      <c r="D399" s="9" t="s">
        <v>6038</v>
      </c>
      <c r="E399" s="11" t="s">
        <v>6039</v>
      </c>
      <c r="F399" s="11" t="s">
        <v>6040</v>
      </c>
      <c r="G399" s="11" t="s">
        <v>6041</v>
      </c>
      <c r="H399" s="11" t="s">
        <v>6042</v>
      </c>
      <c r="I399" s="11" t="s">
        <v>6043</v>
      </c>
      <c r="J399" s="11" t="s">
        <v>6044</v>
      </c>
      <c r="K399" s="11" t="s">
        <v>6045</v>
      </c>
      <c r="L399" s="11" t="s">
        <v>6046</v>
      </c>
      <c r="M399" s="11" t="s">
        <v>6047</v>
      </c>
      <c r="N399" s="11" t="s">
        <v>5830</v>
      </c>
      <c r="O399" s="11" t="s">
        <v>6048</v>
      </c>
      <c r="P399" s="11" t="s">
        <v>6049</v>
      </c>
      <c r="Q399" s="11" t="s">
        <v>6050</v>
      </c>
      <c r="R399" s="11" t="s">
        <v>87</v>
      </c>
      <c r="S399" s="11" t="s">
        <v>87</v>
      </c>
      <c r="T399" s="11" t="s">
        <v>6051</v>
      </c>
      <c r="U399" s="14"/>
      <c r="V399" s="14"/>
      <c r="W399" s="15" t="str">
        <f t="shared" si="6"/>
        <v/>
      </c>
      <c r="X399" s="16"/>
    </row>
    <row r="400" spans="1:24" ht="84" x14ac:dyDescent="0.2">
      <c r="A400" s="11" t="s">
        <v>5100</v>
      </c>
      <c r="B400" s="11" t="s">
        <v>5763</v>
      </c>
      <c r="C400" s="13" t="s">
        <v>6052</v>
      </c>
      <c r="D400" s="9" t="s">
        <v>6053</v>
      </c>
      <c r="E400" s="11" t="s">
        <v>6054</v>
      </c>
      <c r="F400" s="11" t="s">
        <v>6055</v>
      </c>
      <c r="G400" s="11" t="s">
        <v>6056</v>
      </c>
      <c r="H400" s="11" t="s">
        <v>6057</v>
      </c>
      <c r="I400" s="11" t="s">
        <v>6058</v>
      </c>
      <c r="J400" s="11" t="s">
        <v>6059</v>
      </c>
      <c r="K400" s="11" t="s">
        <v>6060</v>
      </c>
      <c r="L400" s="11" t="s">
        <v>6061</v>
      </c>
      <c r="M400" s="11" t="s">
        <v>6062</v>
      </c>
      <c r="N400" s="11" t="s">
        <v>6063</v>
      </c>
      <c r="O400" s="11" t="s">
        <v>6064</v>
      </c>
      <c r="P400" s="11" t="s">
        <v>2386</v>
      </c>
      <c r="Q400" s="11" t="s">
        <v>87</v>
      </c>
      <c r="R400" s="11" t="s">
        <v>87</v>
      </c>
      <c r="S400" s="11" t="s">
        <v>87</v>
      </c>
      <c r="T400" s="11" t="s">
        <v>6065</v>
      </c>
      <c r="U400" s="14"/>
      <c r="V400" s="14"/>
      <c r="W400" s="15" t="str">
        <f t="shared" si="6"/>
        <v/>
      </c>
      <c r="X400" s="16"/>
    </row>
    <row r="401" spans="1:24" ht="84" x14ac:dyDescent="0.2">
      <c r="A401" s="11" t="s">
        <v>5100</v>
      </c>
      <c r="B401" s="11" t="s">
        <v>5763</v>
      </c>
      <c r="C401" s="13" t="s">
        <v>6066</v>
      </c>
      <c r="D401" s="9" t="s">
        <v>6067</v>
      </c>
      <c r="E401" s="11" t="s">
        <v>6068</v>
      </c>
      <c r="F401" s="11" t="s">
        <v>6069</v>
      </c>
      <c r="G401" s="11" t="s">
        <v>6070</v>
      </c>
      <c r="H401" s="11" t="s">
        <v>6071</v>
      </c>
      <c r="I401" s="11" t="s">
        <v>6072</v>
      </c>
      <c r="J401" s="11" t="s">
        <v>6073</v>
      </c>
      <c r="K401" s="11" t="s">
        <v>6074</v>
      </c>
      <c r="L401" s="11" t="s">
        <v>6075</v>
      </c>
      <c r="M401" s="11" t="s">
        <v>6076</v>
      </c>
      <c r="N401" s="11" t="s">
        <v>5830</v>
      </c>
      <c r="O401" s="11" t="s">
        <v>5845</v>
      </c>
      <c r="P401" s="11" t="s">
        <v>6077</v>
      </c>
      <c r="Q401" s="11" t="s">
        <v>87</v>
      </c>
      <c r="R401" s="11" t="s">
        <v>87</v>
      </c>
      <c r="S401" s="11" t="s">
        <v>87</v>
      </c>
      <c r="T401" s="11" t="s">
        <v>6078</v>
      </c>
      <c r="U401" s="14"/>
      <c r="V401" s="14"/>
      <c r="W401" s="15" t="str">
        <f t="shared" si="6"/>
        <v/>
      </c>
      <c r="X401" s="16"/>
    </row>
    <row r="402" spans="1:24" ht="70" x14ac:dyDescent="0.2">
      <c r="A402" s="11" t="s">
        <v>5100</v>
      </c>
      <c r="B402" s="11" t="s">
        <v>6079</v>
      </c>
      <c r="C402" s="13" t="s">
        <v>6080</v>
      </c>
      <c r="D402" s="9" t="s">
        <v>6081</v>
      </c>
      <c r="E402" s="11" t="s">
        <v>6082</v>
      </c>
      <c r="F402" s="11" t="s">
        <v>6083</v>
      </c>
      <c r="G402" s="11" t="s">
        <v>6084</v>
      </c>
      <c r="H402" s="11" t="s">
        <v>6085</v>
      </c>
      <c r="I402" s="11" t="s">
        <v>6086</v>
      </c>
      <c r="J402" s="11" t="s">
        <v>6087</v>
      </c>
      <c r="K402" s="11" t="s">
        <v>6088</v>
      </c>
      <c r="L402" s="11" t="s">
        <v>6089</v>
      </c>
      <c r="M402" s="11" t="s">
        <v>6090</v>
      </c>
      <c r="N402" s="11" t="s">
        <v>6091</v>
      </c>
      <c r="O402" s="11" t="s">
        <v>6092</v>
      </c>
      <c r="P402" s="11" t="s">
        <v>6093</v>
      </c>
      <c r="Q402" s="11" t="s">
        <v>6094</v>
      </c>
      <c r="R402" s="11" t="s">
        <v>87</v>
      </c>
      <c r="S402" s="11" t="s">
        <v>87</v>
      </c>
      <c r="T402" s="11" t="s">
        <v>6095</v>
      </c>
      <c r="U402" s="14"/>
      <c r="V402" s="14"/>
      <c r="W402" s="15" t="str">
        <f t="shared" si="6"/>
        <v/>
      </c>
      <c r="X402" s="16"/>
    </row>
    <row r="403" spans="1:24" ht="70" x14ac:dyDescent="0.2">
      <c r="A403" s="11" t="s">
        <v>5100</v>
      </c>
      <c r="B403" s="11" t="s">
        <v>6079</v>
      </c>
      <c r="C403" s="13" t="s">
        <v>6096</v>
      </c>
      <c r="D403" s="9" t="s">
        <v>6097</v>
      </c>
      <c r="E403" s="11" t="s">
        <v>6098</v>
      </c>
      <c r="F403" s="11" t="s">
        <v>6099</v>
      </c>
      <c r="G403" s="11" t="s">
        <v>6100</v>
      </c>
      <c r="H403" s="11" t="s">
        <v>6101</v>
      </c>
      <c r="I403" s="11" t="s">
        <v>6102</v>
      </c>
      <c r="J403" s="11" t="s">
        <v>6103</v>
      </c>
      <c r="K403" s="11" t="s">
        <v>6104</v>
      </c>
      <c r="L403" s="11" t="s">
        <v>6105</v>
      </c>
      <c r="M403" s="11" t="s">
        <v>6106</v>
      </c>
      <c r="N403" s="11" t="s">
        <v>6091</v>
      </c>
      <c r="O403" s="11" t="s">
        <v>6107</v>
      </c>
      <c r="P403" s="11" t="s">
        <v>6093</v>
      </c>
      <c r="Q403" s="11" t="s">
        <v>6094</v>
      </c>
      <c r="R403" s="11" t="s">
        <v>87</v>
      </c>
      <c r="S403" s="11" t="s">
        <v>87</v>
      </c>
      <c r="T403" s="11" t="s">
        <v>6108</v>
      </c>
      <c r="U403" s="14"/>
      <c r="V403" s="14"/>
      <c r="W403" s="15" t="str">
        <f t="shared" si="6"/>
        <v/>
      </c>
      <c r="X403" s="16"/>
    </row>
    <row r="404" spans="1:24" ht="70" x14ac:dyDescent="0.2">
      <c r="A404" s="11" t="s">
        <v>5100</v>
      </c>
      <c r="B404" s="11" t="s">
        <v>6079</v>
      </c>
      <c r="C404" s="13" t="s">
        <v>6109</v>
      </c>
      <c r="D404" s="9" t="s">
        <v>6110</v>
      </c>
      <c r="E404" s="11" t="s">
        <v>6111</v>
      </c>
      <c r="F404" s="11" t="s">
        <v>6112</v>
      </c>
      <c r="G404" s="11" t="s">
        <v>6113</v>
      </c>
      <c r="H404" s="11" t="s">
        <v>6114</v>
      </c>
      <c r="I404" s="11" t="s">
        <v>6115</v>
      </c>
      <c r="J404" s="11" t="s">
        <v>6116</v>
      </c>
      <c r="K404" s="11" t="s">
        <v>6117</v>
      </c>
      <c r="L404" s="11" t="s">
        <v>6118</v>
      </c>
      <c r="M404" s="11" t="s">
        <v>6119</v>
      </c>
      <c r="N404" s="11" t="s">
        <v>6120</v>
      </c>
      <c r="O404" s="11" t="s">
        <v>6121</v>
      </c>
      <c r="P404" s="11" t="s">
        <v>6093</v>
      </c>
      <c r="Q404" s="11" t="s">
        <v>6122</v>
      </c>
      <c r="R404" s="11" t="s">
        <v>87</v>
      </c>
      <c r="S404" s="11" t="s">
        <v>87</v>
      </c>
      <c r="T404" s="11" t="s">
        <v>6123</v>
      </c>
      <c r="U404" s="14"/>
      <c r="V404" s="14"/>
      <c r="W404" s="15" t="str">
        <f t="shared" si="6"/>
        <v/>
      </c>
      <c r="X404" s="16"/>
    </row>
    <row r="405" spans="1:24" ht="70" x14ac:dyDescent="0.2">
      <c r="A405" s="11" t="s">
        <v>5100</v>
      </c>
      <c r="B405" s="11" t="s">
        <v>6079</v>
      </c>
      <c r="C405" s="13" t="s">
        <v>6124</v>
      </c>
      <c r="D405" s="9" t="s">
        <v>6125</v>
      </c>
      <c r="E405" s="11" t="s">
        <v>6126</v>
      </c>
      <c r="F405" s="11" t="s">
        <v>6127</v>
      </c>
      <c r="G405" s="11" t="s">
        <v>6128</v>
      </c>
      <c r="H405" s="11" t="s">
        <v>6129</v>
      </c>
      <c r="I405" s="11" t="s">
        <v>6130</v>
      </c>
      <c r="J405" s="11" t="s">
        <v>6131</v>
      </c>
      <c r="K405" s="11" t="s">
        <v>6132</v>
      </c>
      <c r="L405" s="11" t="s">
        <v>6133</v>
      </c>
      <c r="M405" s="11" t="s">
        <v>6134</v>
      </c>
      <c r="N405" s="11" t="s">
        <v>6091</v>
      </c>
      <c r="O405" s="11" t="s">
        <v>6092</v>
      </c>
      <c r="P405" s="11" t="s">
        <v>6093</v>
      </c>
      <c r="Q405" s="11" t="s">
        <v>6094</v>
      </c>
      <c r="R405" s="11" t="s">
        <v>87</v>
      </c>
      <c r="S405" s="11" t="s">
        <v>87</v>
      </c>
      <c r="T405" s="11" t="s">
        <v>6135</v>
      </c>
      <c r="U405" s="14"/>
      <c r="V405" s="14"/>
      <c r="W405" s="15" t="str">
        <f t="shared" si="6"/>
        <v/>
      </c>
      <c r="X405" s="16"/>
    </row>
    <row r="406" spans="1:24" ht="70" x14ac:dyDescent="0.2">
      <c r="A406" s="11" t="s">
        <v>5100</v>
      </c>
      <c r="B406" s="11" t="s">
        <v>6079</v>
      </c>
      <c r="C406" s="13" t="s">
        <v>6136</v>
      </c>
      <c r="D406" s="9" t="s">
        <v>6137</v>
      </c>
      <c r="E406" s="11" t="s">
        <v>6138</v>
      </c>
      <c r="F406" s="11" t="s">
        <v>6139</v>
      </c>
      <c r="G406" s="11" t="s">
        <v>6140</v>
      </c>
      <c r="H406" s="11" t="s">
        <v>6141</v>
      </c>
      <c r="I406" s="11" t="s">
        <v>6142</v>
      </c>
      <c r="J406" s="11" t="s">
        <v>6143</v>
      </c>
      <c r="K406" s="11" t="s">
        <v>6144</v>
      </c>
      <c r="L406" s="11" t="s">
        <v>6145</v>
      </c>
      <c r="M406" s="11" t="s">
        <v>6146</v>
      </c>
      <c r="N406" s="11" t="s">
        <v>6147</v>
      </c>
      <c r="O406" s="11" t="s">
        <v>6148</v>
      </c>
      <c r="P406" s="11" t="s">
        <v>6149</v>
      </c>
      <c r="Q406" s="11" t="s">
        <v>6150</v>
      </c>
      <c r="R406" s="11" t="s">
        <v>87</v>
      </c>
      <c r="S406" s="11" t="s">
        <v>87</v>
      </c>
      <c r="T406" s="11" t="s">
        <v>6151</v>
      </c>
      <c r="U406" s="14"/>
      <c r="V406" s="14"/>
      <c r="W406" s="15" t="str">
        <f t="shared" si="6"/>
        <v/>
      </c>
      <c r="X406" s="16"/>
    </row>
    <row r="407" spans="1:24" ht="70" x14ac:dyDescent="0.2">
      <c r="A407" s="11" t="s">
        <v>5100</v>
      </c>
      <c r="B407" s="11" t="s">
        <v>6079</v>
      </c>
      <c r="C407" s="13" t="s">
        <v>6152</v>
      </c>
      <c r="D407" s="9" t="s">
        <v>6153</v>
      </c>
      <c r="E407" s="11" t="s">
        <v>6154</v>
      </c>
      <c r="F407" s="11" t="s">
        <v>6155</v>
      </c>
      <c r="G407" s="11" t="s">
        <v>6156</v>
      </c>
      <c r="H407" s="11" t="s">
        <v>6157</v>
      </c>
      <c r="I407" s="11" t="s">
        <v>6158</v>
      </c>
      <c r="J407" s="11" t="s">
        <v>6159</v>
      </c>
      <c r="K407" s="11" t="s">
        <v>6160</v>
      </c>
      <c r="L407" s="11" t="s">
        <v>6161</v>
      </c>
      <c r="M407" s="11" t="s">
        <v>6162</v>
      </c>
      <c r="N407" s="11" t="s">
        <v>486</v>
      </c>
      <c r="O407" s="11" t="s">
        <v>6163</v>
      </c>
      <c r="P407" s="11" t="s">
        <v>6093</v>
      </c>
      <c r="Q407" s="11" t="s">
        <v>6094</v>
      </c>
      <c r="R407" s="11" t="s">
        <v>87</v>
      </c>
      <c r="S407" s="11" t="s">
        <v>87</v>
      </c>
      <c r="T407" s="11" t="s">
        <v>6164</v>
      </c>
      <c r="U407" s="14"/>
      <c r="V407" s="14"/>
      <c r="W407" s="15" t="str">
        <f t="shared" si="6"/>
        <v/>
      </c>
      <c r="X407" s="16"/>
    </row>
    <row r="408" spans="1:24" ht="70" x14ac:dyDescent="0.2">
      <c r="A408" s="11" t="s">
        <v>5100</v>
      </c>
      <c r="B408" s="11" t="s">
        <v>6079</v>
      </c>
      <c r="C408" s="13" t="s">
        <v>6165</v>
      </c>
      <c r="D408" s="9" t="s">
        <v>6166</v>
      </c>
      <c r="E408" s="11" t="s">
        <v>6167</v>
      </c>
      <c r="F408" s="11" t="s">
        <v>6168</v>
      </c>
      <c r="G408" s="11" t="s">
        <v>6169</v>
      </c>
      <c r="H408" s="11" t="s">
        <v>6170</v>
      </c>
      <c r="I408" s="11" t="s">
        <v>6171</v>
      </c>
      <c r="J408" s="11" t="s">
        <v>6172</v>
      </c>
      <c r="K408" s="11" t="s">
        <v>6173</v>
      </c>
      <c r="L408" s="11" t="s">
        <v>6174</v>
      </c>
      <c r="M408" s="11" t="s">
        <v>6175</v>
      </c>
      <c r="N408" s="11" t="s">
        <v>6176</v>
      </c>
      <c r="O408" s="11" t="s">
        <v>6177</v>
      </c>
      <c r="P408" s="11" t="s">
        <v>6178</v>
      </c>
      <c r="Q408" s="11" t="s">
        <v>6094</v>
      </c>
      <c r="R408" s="11" t="s">
        <v>87</v>
      </c>
      <c r="S408" s="11" t="s">
        <v>87</v>
      </c>
      <c r="T408" s="11" t="s">
        <v>6179</v>
      </c>
      <c r="U408" s="14"/>
      <c r="V408" s="14"/>
      <c r="W408" s="15" t="str">
        <f t="shared" si="6"/>
        <v/>
      </c>
      <c r="X408" s="16"/>
    </row>
    <row r="409" spans="1:24" ht="56" x14ac:dyDescent="0.2">
      <c r="A409" s="11" t="s">
        <v>5100</v>
      </c>
      <c r="B409" s="11" t="s">
        <v>6079</v>
      </c>
      <c r="C409" s="13" t="s">
        <v>6180</v>
      </c>
      <c r="D409" s="9" t="s">
        <v>6181</v>
      </c>
      <c r="E409" s="11" t="s">
        <v>6182</v>
      </c>
      <c r="F409" s="11" t="s">
        <v>6183</v>
      </c>
      <c r="G409" s="11" t="s">
        <v>6184</v>
      </c>
      <c r="H409" s="11" t="s">
        <v>6185</v>
      </c>
      <c r="I409" s="11" t="s">
        <v>6186</v>
      </c>
      <c r="J409" s="11" t="s">
        <v>6187</v>
      </c>
      <c r="K409" s="11" t="s">
        <v>6188</v>
      </c>
      <c r="L409" s="11" t="s">
        <v>6189</v>
      </c>
      <c r="M409" s="11" t="s">
        <v>6190</v>
      </c>
      <c r="N409" s="11" t="s">
        <v>6191</v>
      </c>
      <c r="O409" s="11" t="s">
        <v>6192</v>
      </c>
      <c r="P409" s="11" t="s">
        <v>6193</v>
      </c>
      <c r="Q409" s="11" t="s">
        <v>6194</v>
      </c>
      <c r="R409" s="11" t="s">
        <v>87</v>
      </c>
      <c r="S409" s="11" t="s">
        <v>87</v>
      </c>
      <c r="T409" s="11" t="s">
        <v>6195</v>
      </c>
      <c r="U409" s="14"/>
      <c r="V409" s="14"/>
      <c r="W409" s="15" t="str">
        <f t="shared" si="6"/>
        <v/>
      </c>
      <c r="X409" s="16"/>
    </row>
    <row r="410" spans="1:24" ht="84" x14ac:dyDescent="0.2">
      <c r="A410" s="11" t="s">
        <v>5100</v>
      </c>
      <c r="B410" s="11" t="s">
        <v>6079</v>
      </c>
      <c r="C410" s="13" t="s">
        <v>6196</v>
      </c>
      <c r="D410" s="9" t="s">
        <v>6197</v>
      </c>
      <c r="E410" s="11" t="s">
        <v>6198</v>
      </c>
      <c r="F410" s="11" t="s">
        <v>6199</v>
      </c>
      <c r="G410" s="11" t="s">
        <v>6200</v>
      </c>
      <c r="H410" s="11" t="s">
        <v>6201</v>
      </c>
      <c r="I410" s="11" t="s">
        <v>6202</v>
      </c>
      <c r="J410" s="11" t="s">
        <v>6203</v>
      </c>
      <c r="K410" s="11" t="s">
        <v>6204</v>
      </c>
      <c r="L410" s="11" t="s">
        <v>6205</v>
      </c>
      <c r="M410" s="11" t="s">
        <v>6206</v>
      </c>
      <c r="N410" s="11" t="s">
        <v>6207</v>
      </c>
      <c r="O410" s="11" t="s">
        <v>6208</v>
      </c>
      <c r="P410" s="11" t="s">
        <v>6209</v>
      </c>
      <c r="Q410" s="11" t="s">
        <v>6210</v>
      </c>
      <c r="R410" s="11" t="s">
        <v>87</v>
      </c>
      <c r="S410" s="11" t="s">
        <v>87</v>
      </c>
      <c r="T410" s="11" t="s">
        <v>6211</v>
      </c>
      <c r="U410" s="14"/>
      <c r="V410" s="14"/>
      <c r="W410" s="15" t="str">
        <f t="shared" si="6"/>
        <v/>
      </c>
      <c r="X410" s="16"/>
    </row>
    <row r="411" spans="1:24" ht="70" x14ac:dyDescent="0.2">
      <c r="A411" s="11" t="s">
        <v>5100</v>
      </c>
      <c r="B411" s="11" t="s">
        <v>6079</v>
      </c>
      <c r="C411" s="13" t="s">
        <v>6212</v>
      </c>
      <c r="D411" s="9" t="s">
        <v>6213</v>
      </c>
      <c r="E411" s="11" t="s">
        <v>6214</v>
      </c>
      <c r="F411" s="11" t="s">
        <v>6215</v>
      </c>
      <c r="G411" s="11" t="s">
        <v>6216</v>
      </c>
      <c r="H411" s="11" t="s">
        <v>6217</v>
      </c>
      <c r="I411" s="11" t="s">
        <v>6218</v>
      </c>
      <c r="J411" s="11" t="s">
        <v>6219</v>
      </c>
      <c r="K411" s="11" t="s">
        <v>6220</v>
      </c>
      <c r="L411" s="11" t="s">
        <v>6221</v>
      </c>
      <c r="M411" s="11" t="s">
        <v>6222</v>
      </c>
      <c r="N411" s="11" t="s">
        <v>6223</v>
      </c>
      <c r="O411" s="11" t="s">
        <v>6224</v>
      </c>
      <c r="P411" s="11" t="s">
        <v>4766</v>
      </c>
      <c r="Q411" s="11" t="s">
        <v>6225</v>
      </c>
      <c r="R411" s="11" t="s">
        <v>87</v>
      </c>
      <c r="S411" s="11" t="s">
        <v>87</v>
      </c>
      <c r="T411" s="11" t="s">
        <v>6226</v>
      </c>
      <c r="U411" s="14"/>
      <c r="V411" s="14"/>
      <c r="W411" s="15" t="str">
        <f t="shared" si="6"/>
        <v/>
      </c>
      <c r="X411" s="16"/>
    </row>
    <row r="412" spans="1:24" ht="70" x14ac:dyDescent="0.2">
      <c r="A412" s="11" t="s">
        <v>5100</v>
      </c>
      <c r="B412" s="11" t="s">
        <v>6079</v>
      </c>
      <c r="C412" s="13" t="s">
        <v>6227</v>
      </c>
      <c r="D412" s="9" t="s">
        <v>6228</v>
      </c>
      <c r="E412" s="11" t="s">
        <v>6229</v>
      </c>
      <c r="F412" s="11" t="s">
        <v>6230</v>
      </c>
      <c r="G412" s="11" t="s">
        <v>6231</v>
      </c>
      <c r="H412" s="11" t="s">
        <v>6232</v>
      </c>
      <c r="I412" s="11" t="s">
        <v>6233</v>
      </c>
      <c r="J412" s="11" t="s">
        <v>6234</v>
      </c>
      <c r="K412" s="11" t="s">
        <v>6235</v>
      </c>
      <c r="L412" s="11" t="s">
        <v>6236</v>
      </c>
      <c r="M412" s="11" t="s">
        <v>6237</v>
      </c>
      <c r="N412" s="11" t="s">
        <v>6238</v>
      </c>
      <c r="O412" s="11" t="s">
        <v>6239</v>
      </c>
      <c r="P412" s="11" t="s">
        <v>6240</v>
      </c>
      <c r="Q412" s="11" t="s">
        <v>3691</v>
      </c>
      <c r="R412" s="11" t="s">
        <v>87</v>
      </c>
      <c r="S412" s="11" t="s">
        <v>87</v>
      </c>
      <c r="T412" s="11" t="s">
        <v>6241</v>
      </c>
      <c r="U412" s="14"/>
      <c r="V412" s="14"/>
      <c r="W412" s="15" t="str">
        <f t="shared" si="6"/>
        <v/>
      </c>
      <c r="X412" s="16"/>
    </row>
    <row r="413" spans="1:24" ht="56" x14ac:dyDescent="0.2">
      <c r="A413" s="11" t="s">
        <v>5100</v>
      </c>
      <c r="B413" s="11" t="s">
        <v>6079</v>
      </c>
      <c r="C413" s="13" t="s">
        <v>6242</v>
      </c>
      <c r="D413" s="9" t="s">
        <v>6243</v>
      </c>
      <c r="E413" s="11" t="s">
        <v>6244</v>
      </c>
      <c r="F413" s="11" t="s">
        <v>6245</v>
      </c>
      <c r="G413" s="11" t="s">
        <v>6246</v>
      </c>
      <c r="H413" s="11" t="s">
        <v>6247</v>
      </c>
      <c r="I413" s="11" t="s">
        <v>6248</v>
      </c>
      <c r="J413" s="11" t="s">
        <v>6249</v>
      </c>
      <c r="K413" s="11" t="s">
        <v>6250</v>
      </c>
      <c r="L413" s="11" t="s">
        <v>6251</v>
      </c>
      <c r="M413" s="11" t="s">
        <v>6252</v>
      </c>
      <c r="N413" s="11" t="s">
        <v>6253</v>
      </c>
      <c r="O413" s="11" t="s">
        <v>6254</v>
      </c>
      <c r="P413" s="11" t="s">
        <v>6255</v>
      </c>
      <c r="Q413" s="11" t="s">
        <v>3691</v>
      </c>
      <c r="R413" s="11" t="s">
        <v>87</v>
      </c>
      <c r="S413" s="11" t="s">
        <v>87</v>
      </c>
      <c r="T413" s="11" t="s">
        <v>6256</v>
      </c>
      <c r="U413" s="14"/>
      <c r="V413" s="14"/>
      <c r="W413" s="15" t="str">
        <f t="shared" si="6"/>
        <v/>
      </c>
      <c r="X413" s="16"/>
    </row>
    <row r="414" spans="1:24" ht="70" x14ac:dyDescent="0.2">
      <c r="A414" s="11" t="s">
        <v>5100</v>
      </c>
      <c r="B414" s="11" t="s">
        <v>6079</v>
      </c>
      <c r="C414" s="13" t="s">
        <v>6257</v>
      </c>
      <c r="D414" s="9" t="s">
        <v>6258</v>
      </c>
      <c r="E414" s="11" t="s">
        <v>6259</v>
      </c>
      <c r="F414" s="11" t="s">
        <v>6260</v>
      </c>
      <c r="G414" s="11" t="s">
        <v>6261</v>
      </c>
      <c r="H414" s="11" t="s">
        <v>6262</v>
      </c>
      <c r="I414" s="11" t="s">
        <v>6263</v>
      </c>
      <c r="J414" s="11" t="s">
        <v>6264</v>
      </c>
      <c r="K414" s="11" t="s">
        <v>6265</v>
      </c>
      <c r="L414" s="11" t="s">
        <v>6266</v>
      </c>
      <c r="M414" s="11" t="s">
        <v>6267</v>
      </c>
      <c r="N414" s="11" t="s">
        <v>6268</v>
      </c>
      <c r="O414" s="11" t="s">
        <v>6269</v>
      </c>
      <c r="P414" s="11" t="s">
        <v>6270</v>
      </c>
      <c r="Q414" s="11" t="s">
        <v>3691</v>
      </c>
      <c r="R414" s="11" t="s">
        <v>87</v>
      </c>
      <c r="S414" s="11" t="s">
        <v>87</v>
      </c>
      <c r="T414" s="11" t="s">
        <v>6271</v>
      </c>
      <c r="U414" s="14"/>
      <c r="V414" s="14"/>
      <c r="W414" s="15" t="str">
        <f t="shared" si="6"/>
        <v/>
      </c>
      <c r="X414" s="16"/>
    </row>
    <row r="415" spans="1:24" ht="56" x14ac:dyDescent="0.2">
      <c r="A415" s="11" t="s">
        <v>5100</v>
      </c>
      <c r="B415" s="11" t="s">
        <v>6079</v>
      </c>
      <c r="C415" s="13" t="s">
        <v>6272</v>
      </c>
      <c r="D415" s="9" t="s">
        <v>6273</v>
      </c>
      <c r="E415" s="11" t="s">
        <v>6274</v>
      </c>
      <c r="F415" s="11" t="s">
        <v>6275</v>
      </c>
      <c r="G415" s="11" t="s">
        <v>6276</v>
      </c>
      <c r="H415" s="11" t="s">
        <v>6277</v>
      </c>
      <c r="I415" s="11" t="s">
        <v>6278</v>
      </c>
      <c r="J415" s="11" t="s">
        <v>6279</v>
      </c>
      <c r="K415" s="11" t="s">
        <v>6280</v>
      </c>
      <c r="L415" s="11" t="s">
        <v>6281</v>
      </c>
      <c r="M415" s="11" t="s">
        <v>6282</v>
      </c>
      <c r="N415" s="11" t="s">
        <v>6283</v>
      </c>
      <c r="O415" s="11" t="s">
        <v>6284</v>
      </c>
      <c r="P415" s="11" t="s">
        <v>4872</v>
      </c>
      <c r="Q415" s="11" t="s">
        <v>6225</v>
      </c>
      <c r="R415" s="11" t="s">
        <v>87</v>
      </c>
      <c r="S415" s="11" t="s">
        <v>87</v>
      </c>
      <c r="T415" s="11" t="s">
        <v>6285</v>
      </c>
      <c r="U415" s="14"/>
      <c r="V415" s="14"/>
      <c r="W415" s="15" t="str">
        <f t="shared" si="6"/>
        <v/>
      </c>
      <c r="X415" s="16"/>
    </row>
    <row r="416" spans="1:24" ht="70" x14ac:dyDescent="0.2">
      <c r="A416" s="11" t="s">
        <v>5100</v>
      </c>
      <c r="B416" s="11" t="s">
        <v>6079</v>
      </c>
      <c r="C416" s="13" t="s">
        <v>6286</v>
      </c>
      <c r="D416" s="9" t="s">
        <v>6287</v>
      </c>
      <c r="E416" s="11" t="s">
        <v>6288</v>
      </c>
      <c r="F416" s="11" t="s">
        <v>6289</v>
      </c>
      <c r="G416" s="11" t="s">
        <v>6290</v>
      </c>
      <c r="H416" s="11" t="s">
        <v>6291</v>
      </c>
      <c r="I416" s="11" t="s">
        <v>6292</v>
      </c>
      <c r="J416" s="11" t="s">
        <v>6293</v>
      </c>
      <c r="K416" s="11" t="s">
        <v>6294</v>
      </c>
      <c r="L416" s="11" t="s">
        <v>6295</v>
      </c>
      <c r="M416" s="11" t="s">
        <v>6296</v>
      </c>
      <c r="N416" s="11" t="s">
        <v>5601</v>
      </c>
      <c r="O416" s="11" t="s">
        <v>6297</v>
      </c>
      <c r="P416" s="11" t="s">
        <v>6298</v>
      </c>
      <c r="Q416" s="11" t="s">
        <v>6299</v>
      </c>
      <c r="R416" s="11" t="s">
        <v>87</v>
      </c>
      <c r="S416" s="11" t="s">
        <v>87</v>
      </c>
      <c r="T416" s="11" t="s">
        <v>6300</v>
      </c>
      <c r="U416" s="14"/>
      <c r="V416" s="14"/>
      <c r="W416" s="15" t="str">
        <f t="shared" si="6"/>
        <v/>
      </c>
      <c r="X416" s="16"/>
    </row>
    <row r="417" spans="1:24" ht="56" x14ac:dyDescent="0.2">
      <c r="A417" s="11" t="s">
        <v>5100</v>
      </c>
      <c r="B417" s="11" t="s">
        <v>6079</v>
      </c>
      <c r="C417" s="13" t="s">
        <v>6301</v>
      </c>
      <c r="D417" s="9" t="s">
        <v>6302</v>
      </c>
      <c r="E417" s="11" t="s">
        <v>6303</v>
      </c>
      <c r="F417" s="11" t="s">
        <v>6304</v>
      </c>
      <c r="G417" s="11" t="s">
        <v>6305</v>
      </c>
      <c r="H417" s="11" t="s">
        <v>6306</v>
      </c>
      <c r="I417" s="11" t="s">
        <v>6307</v>
      </c>
      <c r="J417" s="11" t="s">
        <v>6308</v>
      </c>
      <c r="K417" s="11" t="s">
        <v>6309</v>
      </c>
      <c r="L417" s="11" t="s">
        <v>6310</v>
      </c>
      <c r="M417" s="11" t="s">
        <v>6311</v>
      </c>
      <c r="N417" s="11" t="s">
        <v>6312</v>
      </c>
      <c r="O417" s="11" t="s">
        <v>6313</v>
      </c>
      <c r="P417" s="11" t="s">
        <v>6093</v>
      </c>
      <c r="Q417" s="11" t="s">
        <v>6094</v>
      </c>
      <c r="R417" s="11" t="s">
        <v>87</v>
      </c>
      <c r="S417" s="11" t="s">
        <v>87</v>
      </c>
      <c r="T417" s="11" t="s">
        <v>6314</v>
      </c>
      <c r="U417" s="14"/>
      <c r="V417" s="14"/>
      <c r="W417" s="15" t="str">
        <f t="shared" si="6"/>
        <v/>
      </c>
      <c r="X417" s="16"/>
    </row>
    <row r="418" spans="1:24" ht="56" x14ac:dyDescent="0.2">
      <c r="A418" s="11" t="s">
        <v>5100</v>
      </c>
      <c r="B418" s="11" t="s">
        <v>6079</v>
      </c>
      <c r="C418" s="13" t="s">
        <v>6315</v>
      </c>
      <c r="D418" s="9" t="s">
        <v>6316</v>
      </c>
      <c r="E418" s="11" t="s">
        <v>6317</v>
      </c>
      <c r="F418" s="11" t="s">
        <v>6318</v>
      </c>
      <c r="G418" s="11" t="s">
        <v>6319</v>
      </c>
      <c r="H418" s="11" t="s">
        <v>6320</v>
      </c>
      <c r="I418" s="11" t="s">
        <v>6321</v>
      </c>
      <c r="J418" s="11" t="s">
        <v>6322</v>
      </c>
      <c r="K418" s="11" t="s">
        <v>6323</v>
      </c>
      <c r="L418" s="11" t="s">
        <v>6324</v>
      </c>
      <c r="M418" s="11" t="s">
        <v>6325</v>
      </c>
      <c r="N418" s="11" t="s">
        <v>6326</v>
      </c>
      <c r="O418" s="11" t="s">
        <v>6327</v>
      </c>
      <c r="P418" s="11" t="s">
        <v>6328</v>
      </c>
      <c r="Q418" s="11" t="s">
        <v>6194</v>
      </c>
      <c r="R418" s="11" t="s">
        <v>87</v>
      </c>
      <c r="S418" s="11" t="s">
        <v>87</v>
      </c>
      <c r="T418" s="11" t="s">
        <v>6329</v>
      </c>
      <c r="U418" s="14"/>
      <c r="V418" s="14"/>
      <c r="W418" s="15" t="str">
        <f t="shared" si="6"/>
        <v/>
      </c>
      <c r="X418" s="16"/>
    </row>
    <row r="419" spans="1:24" ht="70" x14ac:dyDescent="0.2">
      <c r="A419" s="11" t="s">
        <v>5100</v>
      </c>
      <c r="B419" s="11" t="s">
        <v>6079</v>
      </c>
      <c r="C419" s="13" t="s">
        <v>6330</v>
      </c>
      <c r="D419" s="9" t="s">
        <v>6331</v>
      </c>
      <c r="E419" s="11" t="s">
        <v>6332</v>
      </c>
      <c r="F419" s="11" t="s">
        <v>6333</v>
      </c>
      <c r="G419" s="11" t="s">
        <v>6334</v>
      </c>
      <c r="H419" s="11" t="s">
        <v>6335</v>
      </c>
      <c r="I419" s="11" t="s">
        <v>6336</v>
      </c>
      <c r="J419" s="11" t="s">
        <v>6337</v>
      </c>
      <c r="K419" s="11" t="s">
        <v>6338</v>
      </c>
      <c r="L419" s="11" t="s">
        <v>6339</v>
      </c>
      <c r="M419" s="11" t="s">
        <v>6340</v>
      </c>
      <c r="N419" s="11" t="s">
        <v>6341</v>
      </c>
      <c r="O419" s="11" t="s">
        <v>6342</v>
      </c>
      <c r="P419" s="11" t="s">
        <v>6343</v>
      </c>
      <c r="Q419" s="11" t="s">
        <v>3691</v>
      </c>
      <c r="R419" s="11" t="s">
        <v>87</v>
      </c>
      <c r="S419" s="11" t="s">
        <v>87</v>
      </c>
      <c r="T419" s="11" t="s">
        <v>6344</v>
      </c>
      <c r="U419" s="14"/>
      <c r="V419" s="14"/>
      <c r="W419" s="15" t="str">
        <f t="shared" si="6"/>
        <v/>
      </c>
      <c r="X419" s="16"/>
    </row>
    <row r="420" spans="1:24" ht="70" x14ac:dyDescent="0.2">
      <c r="A420" s="11" t="s">
        <v>5100</v>
      </c>
      <c r="B420" s="11" t="s">
        <v>6079</v>
      </c>
      <c r="C420" s="13" t="s">
        <v>6345</v>
      </c>
      <c r="D420" s="9" t="s">
        <v>6346</v>
      </c>
      <c r="E420" s="11" t="s">
        <v>6347</v>
      </c>
      <c r="F420" s="11" t="s">
        <v>6348</v>
      </c>
      <c r="G420" s="11" t="s">
        <v>6349</v>
      </c>
      <c r="H420" s="11" t="s">
        <v>6350</v>
      </c>
      <c r="I420" s="11" t="s">
        <v>6351</v>
      </c>
      <c r="J420" s="11" t="s">
        <v>6352</v>
      </c>
      <c r="K420" s="11" t="s">
        <v>6353</v>
      </c>
      <c r="L420" s="11" t="s">
        <v>6354</v>
      </c>
      <c r="M420" s="11" t="s">
        <v>6355</v>
      </c>
      <c r="N420" s="11" t="s">
        <v>6356</v>
      </c>
      <c r="O420" s="11" t="s">
        <v>6357</v>
      </c>
      <c r="P420" s="11" t="s">
        <v>6358</v>
      </c>
      <c r="Q420" s="11" t="s">
        <v>6194</v>
      </c>
      <c r="R420" s="11" t="s">
        <v>87</v>
      </c>
      <c r="S420" s="11" t="s">
        <v>87</v>
      </c>
      <c r="T420" s="11" t="s">
        <v>6359</v>
      </c>
      <c r="U420" s="14"/>
      <c r="V420" s="14"/>
      <c r="W420" s="15" t="str">
        <f t="shared" si="6"/>
        <v/>
      </c>
      <c r="X420" s="16"/>
    </row>
    <row r="421" spans="1:24" ht="70" x14ac:dyDescent="0.2">
      <c r="A421" s="11" t="s">
        <v>5100</v>
      </c>
      <c r="B421" s="11" t="s">
        <v>6079</v>
      </c>
      <c r="C421" s="13" t="s">
        <v>6360</v>
      </c>
      <c r="D421" s="9" t="s">
        <v>6361</v>
      </c>
      <c r="E421" s="11" t="s">
        <v>6362</v>
      </c>
      <c r="F421" s="11" t="s">
        <v>6363</v>
      </c>
      <c r="G421" s="11" t="s">
        <v>6364</v>
      </c>
      <c r="H421" s="11" t="s">
        <v>6365</v>
      </c>
      <c r="I421" s="11" t="s">
        <v>6366</v>
      </c>
      <c r="J421" s="11" t="s">
        <v>6367</v>
      </c>
      <c r="K421" s="11" t="s">
        <v>6368</v>
      </c>
      <c r="L421" s="11" t="s">
        <v>6369</v>
      </c>
      <c r="M421" s="11" t="s">
        <v>6370</v>
      </c>
      <c r="N421" s="11" t="s">
        <v>6371</v>
      </c>
      <c r="O421" s="11" t="s">
        <v>6372</v>
      </c>
      <c r="P421" s="11" t="s">
        <v>6373</v>
      </c>
      <c r="Q421" s="11" t="s">
        <v>6374</v>
      </c>
      <c r="R421" s="11" t="s">
        <v>87</v>
      </c>
      <c r="S421" s="11" t="s">
        <v>87</v>
      </c>
      <c r="T421" s="11" t="s">
        <v>6375</v>
      </c>
      <c r="U421" s="14"/>
      <c r="V421" s="14"/>
      <c r="W421" s="15" t="str">
        <f t="shared" si="6"/>
        <v/>
      </c>
      <c r="X421" s="16"/>
    </row>
    <row r="422" spans="1:24" ht="70" x14ac:dyDescent="0.2">
      <c r="A422" s="11" t="s">
        <v>5100</v>
      </c>
      <c r="B422" s="11" t="s">
        <v>6079</v>
      </c>
      <c r="C422" s="13" t="s">
        <v>6376</v>
      </c>
      <c r="D422" s="9" t="s">
        <v>6377</v>
      </c>
      <c r="E422" s="11" t="s">
        <v>6378</v>
      </c>
      <c r="F422" s="11" t="s">
        <v>6379</v>
      </c>
      <c r="G422" s="11" t="s">
        <v>6380</v>
      </c>
      <c r="H422" s="11" t="s">
        <v>6381</v>
      </c>
      <c r="I422" s="11" t="s">
        <v>6382</v>
      </c>
      <c r="J422" s="11" t="s">
        <v>6383</v>
      </c>
      <c r="K422" s="11" t="s">
        <v>6384</v>
      </c>
      <c r="L422" s="11" t="s">
        <v>6385</v>
      </c>
      <c r="M422" s="11" t="s">
        <v>6386</v>
      </c>
      <c r="N422" s="11" t="s">
        <v>6387</v>
      </c>
      <c r="O422" s="11" t="s">
        <v>6388</v>
      </c>
      <c r="P422" s="11" t="s">
        <v>6389</v>
      </c>
      <c r="Q422" s="11" t="s">
        <v>6194</v>
      </c>
      <c r="R422" s="11" t="s">
        <v>87</v>
      </c>
      <c r="S422" s="11" t="s">
        <v>87</v>
      </c>
      <c r="T422" s="11" t="s">
        <v>6390</v>
      </c>
      <c r="U422" s="14"/>
      <c r="V422" s="14"/>
      <c r="W422" s="15" t="str">
        <f t="shared" si="6"/>
        <v/>
      </c>
      <c r="X422" s="16"/>
    </row>
    <row r="423" spans="1:24" ht="70" x14ac:dyDescent="0.2">
      <c r="A423" s="11" t="s">
        <v>5100</v>
      </c>
      <c r="B423" s="11" t="s">
        <v>6079</v>
      </c>
      <c r="C423" s="13" t="s">
        <v>6391</v>
      </c>
      <c r="D423" s="9" t="s">
        <v>6392</v>
      </c>
      <c r="E423" s="11" t="s">
        <v>6393</v>
      </c>
      <c r="F423" s="11" t="s">
        <v>6394</v>
      </c>
      <c r="G423" s="11" t="s">
        <v>6395</v>
      </c>
      <c r="H423" s="11" t="s">
        <v>6396</v>
      </c>
      <c r="I423" s="11" t="s">
        <v>6397</v>
      </c>
      <c r="J423" s="11" t="s">
        <v>6398</v>
      </c>
      <c r="K423" s="11" t="s">
        <v>6399</v>
      </c>
      <c r="L423" s="11" t="s">
        <v>6400</v>
      </c>
      <c r="M423" s="11" t="s">
        <v>6401</v>
      </c>
      <c r="N423" s="11" t="s">
        <v>6238</v>
      </c>
      <c r="O423" s="11" t="s">
        <v>6402</v>
      </c>
      <c r="P423" s="11" t="s">
        <v>6403</v>
      </c>
      <c r="Q423" s="11" t="s">
        <v>6404</v>
      </c>
      <c r="R423" s="11" t="s">
        <v>87</v>
      </c>
      <c r="S423" s="11" t="s">
        <v>87</v>
      </c>
      <c r="T423" s="11" t="s">
        <v>6405</v>
      </c>
      <c r="U423" s="14"/>
      <c r="V423" s="14"/>
      <c r="W423" s="15" t="str">
        <f t="shared" si="6"/>
        <v/>
      </c>
      <c r="X423" s="16"/>
    </row>
    <row r="424" spans="1:24" ht="70" x14ac:dyDescent="0.2">
      <c r="A424" s="11" t="s">
        <v>5100</v>
      </c>
      <c r="B424" s="11" t="s">
        <v>6079</v>
      </c>
      <c r="C424" s="13" t="s">
        <v>6406</v>
      </c>
      <c r="D424" s="9" t="s">
        <v>6407</v>
      </c>
      <c r="E424" s="11" t="s">
        <v>6408</v>
      </c>
      <c r="F424" s="11" t="s">
        <v>6409</v>
      </c>
      <c r="G424" s="11" t="s">
        <v>6410</v>
      </c>
      <c r="H424" s="11" t="s">
        <v>6411</v>
      </c>
      <c r="I424" s="11" t="s">
        <v>6412</v>
      </c>
      <c r="J424" s="11" t="s">
        <v>6413</v>
      </c>
      <c r="K424" s="11" t="s">
        <v>6414</v>
      </c>
      <c r="L424" s="11" t="s">
        <v>6415</v>
      </c>
      <c r="M424" s="11" t="s">
        <v>6416</v>
      </c>
      <c r="N424" s="11" t="s">
        <v>6417</v>
      </c>
      <c r="O424" s="11" t="s">
        <v>6418</v>
      </c>
      <c r="P424" s="11" t="s">
        <v>6419</v>
      </c>
      <c r="Q424" s="11" t="s">
        <v>6420</v>
      </c>
      <c r="R424" s="11" t="s">
        <v>87</v>
      </c>
      <c r="S424" s="11" t="s">
        <v>87</v>
      </c>
      <c r="T424" s="11" t="s">
        <v>6421</v>
      </c>
      <c r="U424" s="14"/>
      <c r="V424" s="14"/>
      <c r="W424" s="15" t="str">
        <f t="shared" si="6"/>
        <v/>
      </c>
      <c r="X424" s="16"/>
    </row>
    <row r="425" spans="1:24" ht="84" x14ac:dyDescent="0.2">
      <c r="A425" s="11" t="s">
        <v>5100</v>
      </c>
      <c r="B425" s="11" t="s">
        <v>6422</v>
      </c>
      <c r="C425" s="13" t="s">
        <v>6423</v>
      </c>
      <c r="D425" s="9" t="s">
        <v>6424</v>
      </c>
      <c r="E425" s="11" t="s">
        <v>6425</v>
      </c>
      <c r="F425" s="11" t="s">
        <v>6426</v>
      </c>
      <c r="G425" s="11" t="s">
        <v>6427</v>
      </c>
      <c r="H425" s="11" t="s">
        <v>6428</v>
      </c>
      <c r="I425" s="11" t="s">
        <v>6429</v>
      </c>
      <c r="J425" s="11" t="s">
        <v>6430</v>
      </c>
      <c r="K425" s="11" t="s">
        <v>6431</v>
      </c>
      <c r="L425" s="11" t="s">
        <v>6432</v>
      </c>
      <c r="M425" s="11" t="s">
        <v>6433</v>
      </c>
      <c r="N425" s="11" t="s">
        <v>6434</v>
      </c>
      <c r="O425" s="11" t="s">
        <v>6435</v>
      </c>
      <c r="P425" s="11" t="s">
        <v>6436</v>
      </c>
      <c r="Q425" s="11" t="s">
        <v>6437</v>
      </c>
      <c r="R425" s="11" t="s">
        <v>87</v>
      </c>
      <c r="S425" s="11" t="s">
        <v>87</v>
      </c>
      <c r="T425" s="11" t="s">
        <v>6438</v>
      </c>
      <c r="U425" s="14"/>
      <c r="V425" s="14"/>
      <c r="W425" s="15" t="str">
        <f t="shared" si="6"/>
        <v/>
      </c>
      <c r="X425" s="16"/>
    </row>
    <row r="426" spans="1:24" ht="70" x14ac:dyDescent="0.2">
      <c r="A426" s="11" t="s">
        <v>5100</v>
      </c>
      <c r="B426" s="11" t="s">
        <v>6422</v>
      </c>
      <c r="C426" s="13" t="s">
        <v>6439</v>
      </c>
      <c r="D426" s="9" t="s">
        <v>6440</v>
      </c>
      <c r="E426" s="11" t="s">
        <v>6441</v>
      </c>
      <c r="F426" s="11" t="s">
        <v>6442</v>
      </c>
      <c r="G426" s="11" t="s">
        <v>6443</v>
      </c>
      <c r="H426" s="11" t="s">
        <v>6444</v>
      </c>
      <c r="I426" s="11" t="s">
        <v>6445</v>
      </c>
      <c r="J426" s="11" t="s">
        <v>6446</v>
      </c>
      <c r="K426" s="11" t="s">
        <v>6447</v>
      </c>
      <c r="L426" s="11" t="s">
        <v>6448</v>
      </c>
      <c r="M426" s="11" t="s">
        <v>6449</v>
      </c>
      <c r="N426" s="11" t="s">
        <v>6450</v>
      </c>
      <c r="O426" s="11" t="s">
        <v>6451</v>
      </c>
      <c r="P426" s="11" t="s">
        <v>6452</v>
      </c>
      <c r="Q426" s="11" t="s">
        <v>1569</v>
      </c>
      <c r="R426" s="11" t="s">
        <v>87</v>
      </c>
      <c r="S426" s="11" t="s">
        <v>87</v>
      </c>
      <c r="T426" s="11" t="s">
        <v>6453</v>
      </c>
      <c r="U426" s="14"/>
      <c r="V426" s="14"/>
      <c r="W426" s="15" t="str">
        <f t="shared" si="6"/>
        <v/>
      </c>
      <c r="X426" s="16"/>
    </row>
    <row r="427" spans="1:24" ht="70" x14ac:dyDescent="0.2">
      <c r="A427" s="11" t="s">
        <v>5100</v>
      </c>
      <c r="B427" s="11" t="s">
        <v>6422</v>
      </c>
      <c r="C427" s="13" t="s">
        <v>6454</v>
      </c>
      <c r="D427" s="9" t="s">
        <v>6455</v>
      </c>
      <c r="E427" s="11" t="s">
        <v>6456</v>
      </c>
      <c r="F427" s="11" t="s">
        <v>6457</v>
      </c>
      <c r="G427" s="11" t="s">
        <v>6458</v>
      </c>
      <c r="H427" s="11" t="s">
        <v>6459</v>
      </c>
      <c r="I427" s="11" t="s">
        <v>6460</v>
      </c>
      <c r="J427" s="11" t="s">
        <v>6461</v>
      </c>
      <c r="K427" s="11" t="s">
        <v>6462</v>
      </c>
      <c r="L427" s="11" t="s">
        <v>6463</v>
      </c>
      <c r="M427" s="11" t="s">
        <v>6464</v>
      </c>
      <c r="N427" s="11" t="s">
        <v>1965</v>
      </c>
      <c r="O427" s="11" t="s">
        <v>6465</v>
      </c>
      <c r="P427" s="11" t="s">
        <v>6466</v>
      </c>
      <c r="Q427" s="11" t="s">
        <v>6467</v>
      </c>
      <c r="R427" s="11" t="s">
        <v>87</v>
      </c>
      <c r="S427" s="11" t="s">
        <v>87</v>
      </c>
      <c r="T427" s="11" t="s">
        <v>6468</v>
      </c>
      <c r="U427" s="14"/>
      <c r="V427" s="14"/>
      <c r="W427" s="15" t="str">
        <f t="shared" si="6"/>
        <v/>
      </c>
      <c r="X427" s="16"/>
    </row>
    <row r="428" spans="1:24" ht="70" x14ac:dyDescent="0.2">
      <c r="A428" s="11" t="s">
        <v>5100</v>
      </c>
      <c r="B428" s="11" t="s">
        <v>6422</v>
      </c>
      <c r="C428" s="13" t="s">
        <v>6469</v>
      </c>
      <c r="D428" s="9" t="s">
        <v>6470</v>
      </c>
      <c r="E428" s="11" t="s">
        <v>6471</v>
      </c>
      <c r="F428" s="11" t="s">
        <v>6472</v>
      </c>
      <c r="G428" s="11" t="s">
        <v>6473</v>
      </c>
      <c r="H428" s="11" t="s">
        <v>6474</v>
      </c>
      <c r="I428" s="11" t="s">
        <v>6475</v>
      </c>
      <c r="J428" s="11" t="s">
        <v>6476</v>
      </c>
      <c r="K428" s="11" t="s">
        <v>6477</v>
      </c>
      <c r="L428" s="11" t="s">
        <v>6478</v>
      </c>
      <c r="M428" s="11" t="s">
        <v>6479</v>
      </c>
      <c r="N428" s="11" t="s">
        <v>6480</v>
      </c>
      <c r="O428" s="11" t="s">
        <v>6481</v>
      </c>
      <c r="P428" s="11" t="s">
        <v>6482</v>
      </c>
      <c r="Q428" s="11" t="s">
        <v>999</v>
      </c>
      <c r="R428" s="11" t="s">
        <v>87</v>
      </c>
      <c r="S428" s="11" t="s">
        <v>87</v>
      </c>
      <c r="T428" s="11" t="s">
        <v>6483</v>
      </c>
      <c r="U428" s="14"/>
      <c r="V428" s="14"/>
      <c r="W428" s="15" t="str">
        <f t="shared" si="6"/>
        <v/>
      </c>
      <c r="X428" s="16"/>
    </row>
    <row r="429" spans="1:24" ht="70" x14ac:dyDescent="0.2">
      <c r="A429" s="11" t="s">
        <v>5100</v>
      </c>
      <c r="B429" s="11" t="s">
        <v>6422</v>
      </c>
      <c r="C429" s="13" t="s">
        <v>6484</v>
      </c>
      <c r="D429" s="9" t="s">
        <v>6485</v>
      </c>
      <c r="E429" s="11" t="s">
        <v>6486</v>
      </c>
      <c r="F429" s="11" t="s">
        <v>6487</v>
      </c>
      <c r="G429" s="11" t="s">
        <v>6488</v>
      </c>
      <c r="H429" s="11" t="s">
        <v>6489</v>
      </c>
      <c r="I429" s="11" t="s">
        <v>6490</v>
      </c>
      <c r="J429" s="11" t="s">
        <v>6491</v>
      </c>
      <c r="K429" s="11" t="s">
        <v>6492</v>
      </c>
      <c r="L429" s="11" t="s">
        <v>6493</v>
      </c>
      <c r="M429" s="11" t="s">
        <v>6494</v>
      </c>
      <c r="N429" s="11" t="s">
        <v>6495</v>
      </c>
      <c r="O429" s="11" t="s">
        <v>6496</v>
      </c>
      <c r="P429" s="11" t="s">
        <v>6497</v>
      </c>
      <c r="Q429" s="11" t="s">
        <v>4722</v>
      </c>
      <c r="R429" s="11" t="s">
        <v>87</v>
      </c>
      <c r="S429" s="11" t="s">
        <v>87</v>
      </c>
      <c r="T429" s="11" t="s">
        <v>6498</v>
      </c>
      <c r="U429" s="14"/>
      <c r="V429" s="14"/>
      <c r="W429" s="15" t="str">
        <f t="shared" si="6"/>
        <v/>
      </c>
      <c r="X429" s="16"/>
    </row>
    <row r="430" spans="1:24" ht="70" x14ac:dyDescent="0.2">
      <c r="A430" s="11" t="s">
        <v>5100</v>
      </c>
      <c r="B430" s="11" t="s">
        <v>6422</v>
      </c>
      <c r="C430" s="13" t="s">
        <v>6499</v>
      </c>
      <c r="D430" s="9" t="s">
        <v>6500</v>
      </c>
      <c r="E430" s="11" t="s">
        <v>6501</v>
      </c>
      <c r="F430" s="11" t="s">
        <v>6502</v>
      </c>
      <c r="G430" s="11" t="s">
        <v>6503</v>
      </c>
      <c r="H430" s="11" t="s">
        <v>6504</v>
      </c>
      <c r="I430" s="11" t="s">
        <v>6505</v>
      </c>
      <c r="J430" s="11" t="s">
        <v>6506</v>
      </c>
      <c r="K430" s="11" t="s">
        <v>6507</v>
      </c>
      <c r="L430" s="11" t="s">
        <v>6508</v>
      </c>
      <c r="M430" s="11" t="s">
        <v>6509</v>
      </c>
      <c r="N430" s="11" t="s">
        <v>6510</v>
      </c>
      <c r="O430" s="11" t="s">
        <v>6511</v>
      </c>
      <c r="P430" s="11" t="s">
        <v>6512</v>
      </c>
      <c r="Q430" s="11" t="s">
        <v>6513</v>
      </c>
      <c r="R430" s="11" t="s">
        <v>87</v>
      </c>
      <c r="S430" s="11" t="s">
        <v>87</v>
      </c>
      <c r="T430" s="11" t="s">
        <v>6514</v>
      </c>
      <c r="U430" s="14"/>
      <c r="V430" s="14"/>
      <c r="W430" s="15" t="str">
        <f t="shared" si="6"/>
        <v/>
      </c>
      <c r="X430" s="16"/>
    </row>
    <row r="431" spans="1:24" ht="70" x14ac:dyDescent="0.2">
      <c r="A431" s="11" t="s">
        <v>5100</v>
      </c>
      <c r="B431" s="11" t="s">
        <v>6422</v>
      </c>
      <c r="C431" s="13" t="s">
        <v>6515</v>
      </c>
      <c r="D431" s="9" t="s">
        <v>6516</v>
      </c>
      <c r="E431" s="11" t="s">
        <v>6517</v>
      </c>
      <c r="F431" s="11" t="s">
        <v>6518</v>
      </c>
      <c r="G431" s="11" t="s">
        <v>6519</v>
      </c>
      <c r="H431" s="11" t="s">
        <v>6520</v>
      </c>
      <c r="I431" s="11" t="s">
        <v>6521</v>
      </c>
      <c r="J431" s="11" t="s">
        <v>6522</v>
      </c>
      <c r="K431" s="11" t="s">
        <v>6523</v>
      </c>
      <c r="L431" s="11" t="s">
        <v>6524</v>
      </c>
      <c r="M431" s="11" t="s">
        <v>6525</v>
      </c>
      <c r="N431" s="11" t="s">
        <v>6526</v>
      </c>
      <c r="O431" s="11" t="s">
        <v>6527</v>
      </c>
      <c r="P431" s="11" t="s">
        <v>6528</v>
      </c>
      <c r="Q431" s="11" t="s">
        <v>4605</v>
      </c>
      <c r="R431" s="11" t="s">
        <v>87</v>
      </c>
      <c r="S431" s="11" t="s">
        <v>87</v>
      </c>
      <c r="T431" s="11" t="s">
        <v>6529</v>
      </c>
      <c r="U431" s="14"/>
      <c r="V431" s="14"/>
      <c r="W431" s="15" t="str">
        <f t="shared" si="6"/>
        <v/>
      </c>
      <c r="X431" s="16"/>
    </row>
    <row r="432" spans="1:24" ht="70" x14ac:dyDescent="0.2">
      <c r="A432" s="11" t="s">
        <v>5100</v>
      </c>
      <c r="B432" s="11" t="s">
        <v>6422</v>
      </c>
      <c r="C432" s="13" t="s">
        <v>6530</v>
      </c>
      <c r="D432" s="9" t="s">
        <v>6531</v>
      </c>
      <c r="E432" s="11" t="s">
        <v>6532</v>
      </c>
      <c r="F432" s="11" t="s">
        <v>6533</v>
      </c>
      <c r="G432" s="11" t="s">
        <v>6534</v>
      </c>
      <c r="H432" s="11" t="s">
        <v>6535</v>
      </c>
      <c r="I432" s="11" t="s">
        <v>6536</v>
      </c>
      <c r="J432" s="11" t="s">
        <v>6537</v>
      </c>
      <c r="K432" s="11" t="s">
        <v>6538</v>
      </c>
      <c r="L432" s="11" t="s">
        <v>6539</v>
      </c>
      <c r="M432" s="11" t="s">
        <v>6540</v>
      </c>
      <c r="N432" s="11" t="s">
        <v>6541</v>
      </c>
      <c r="O432" s="11" t="s">
        <v>6542</v>
      </c>
      <c r="P432" s="11" t="s">
        <v>4531</v>
      </c>
      <c r="Q432" s="11" t="s">
        <v>1263</v>
      </c>
      <c r="R432" s="11" t="s">
        <v>87</v>
      </c>
      <c r="S432" s="11" t="s">
        <v>87</v>
      </c>
      <c r="T432" s="11" t="s">
        <v>6543</v>
      </c>
      <c r="U432" s="14"/>
      <c r="V432" s="14"/>
      <c r="W432" s="15" t="str">
        <f t="shared" si="6"/>
        <v/>
      </c>
      <c r="X432" s="16"/>
    </row>
    <row r="433" spans="1:24" ht="70" x14ac:dyDescent="0.2">
      <c r="A433" s="11" t="s">
        <v>5100</v>
      </c>
      <c r="B433" s="11" t="s">
        <v>6422</v>
      </c>
      <c r="C433" s="13" t="s">
        <v>6544</v>
      </c>
      <c r="D433" s="9" t="s">
        <v>6545</v>
      </c>
      <c r="E433" s="11" t="s">
        <v>6546</v>
      </c>
      <c r="F433" s="11" t="s">
        <v>6547</v>
      </c>
      <c r="G433" s="11" t="s">
        <v>6548</v>
      </c>
      <c r="H433" s="11" t="s">
        <v>6549</v>
      </c>
      <c r="I433" s="11" t="s">
        <v>6550</v>
      </c>
      <c r="J433" s="11" t="s">
        <v>6551</v>
      </c>
      <c r="K433" s="11" t="s">
        <v>6552</v>
      </c>
      <c r="L433" s="11" t="s">
        <v>6553</v>
      </c>
      <c r="M433" s="11" t="s">
        <v>6554</v>
      </c>
      <c r="N433" s="11" t="s">
        <v>6480</v>
      </c>
      <c r="O433" s="11" t="s">
        <v>6555</v>
      </c>
      <c r="P433" s="11" t="s">
        <v>6482</v>
      </c>
      <c r="Q433" s="11" t="s">
        <v>999</v>
      </c>
      <c r="R433" s="11" t="s">
        <v>87</v>
      </c>
      <c r="S433" s="11" t="s">
        <v>87</v>
      </c>
      <c r="T433" s="11" t="s">
        <v>6556</v>
      </c>
      <c r="U433" s="14"/>
      <c r="V433" s="14"/>
      <c r="W433" s="15" t="str">
        <f t="shared" si="6"/>
        <v/>
      </c>
      <c r="X433" s="16"/>
    </row>
    <row r="434" spans="1:24" ht="70" x14ac:dyDescent="0.2">
      <c r="A434" s="11" t="s">
        <v>5100</v>
      </c>
      <c r="B434" s="11" t="s">
        <v>6422</v>
      </c>
      <c r="C434" s="13" t="s">
        <v>6557</v>
      </c>
      <c r="D434" s="9" t="s">
        <v>6558</v>
      </c>
      <c r="E434" s="11" t="s">
        <v>6559</v>
      </c>
      <c r="F434" s="11" t="s">
        <v>6560</v>
      </c>
      <c r="G434" s="11" t="s">
        <v>6561</v>
      </c>
      <c r="H434" s="11" t="s">
        <v>6562</v>
      </c>
      <c r="I434" s="11" t="s">
        <v>6563</v>
      </c>
      <c r="J434" s="11" t="s">
        <v>6564</v>
      </c>
      <c r="K434" s="11" t="s">
        <v>6565</v>
      </c>
      <c r="L434" s="11" t="s">
        <v>6566</v>
      </c>
      <c r="M434" s="11" t="s">
        <v>6567</v>
      </c>
      <c r="N434" s="11" t="s">
        <v>6568</v>
      </c>
      <c r="O434" s="11" t="s">
        <v>6569</v>
      </c>
      <c r="P434" s="11" t="s">
        <v>6570</v>
      </c>
      <c r="Q434" s="11" t="s">
        <v>6571</v>
      </c>
      <c r="R434" s="11" t="s">
        <v>87</v>
      </c>
      <c r="S434" s="11" t="s">
        <v>87</v>
      </c>
      <c r="T434" s="11" t="s">
        <v>6572</v>
      </c>
      <c r="U434" s="14"/>
      <c r="V434" s="14"/>
      <c r="W434" s="15" t="str">
        <f t="shared" si="6"/>
        <v/>
      </c>
      <c r="X434" s="16"/>
    </row>
    <row r="435" spans="1:24" ht="70" x14ac:dyDescent="0.2">
      <c r="A435" s="11" t="s">
        <v>5100</v>
      </c>
      <c r="B435" s="11" t="s">
        <v>6422</v>
      </c>
      <c r="C435" s="13" t="s">
        <v>6573</v>
      </c>
      <c r="D435" s="9" t="s">
        <v>6574</v>
      </c>
      <c r="E435" s="11" t="s">
        <v>6575</v>
      </c>
      <c r="F435" s="11" t="s">
        <v>6576</v>
      </c>
      <c r="G435" s="11" t="s">
        <v>6577</v>
      </c>
      <c r="H435" s="11" t="s">
        <v>6578</v>
      </c>
      <c r="I435" s="11" t="s">
        <v>6579</v>
      </c>
      <c r="J435" s="11" t="s">
        <v>6580</v>
      </c>
      <c r="K435" s="11" t="s">
        <v>6581</v>
      </c>
      <c r="L435" s="11" t="s">
        <v>6582</v>
      </c>
      <c r="M435" s="11" t="s">
        <v>6583</v>
      </c>
      <c r="N435" s="11" t="s">
        <v>6584</v>
      </c>
      <c r="O435" s="11" t="s">
        <v>6585</v>
      </c>
      <c r="P435" s="11" t="s">
        <v>6586</v>
      </c>
      <c r="Q435" s="11" t="s">
        <v>999</v>
      </c>
      <c r="R435" s="11" t="s">
        <v>87</v>
      </c>
      <c r="S435" s="11" t="s">
        <v>87</v>
      </c>
      <c r="T435" s="11" t="s">
        <v>6587</v>
      </c>
      <c r="U435" s="14"/>
      <c r="V435" s="14"/>
      <c r="W435" s="15" t="str">
        <f t="shared" si="6"/>
        <v/>
      </c>
      <c r="X435" s="16"/>
    </row>
    <row r="436" spans="1:24" ht="70" x14ac:dyDescent="0.2">
      <c r="A436" s="11" t="s">
        <v>5100</v>
      </c>
      <c r="B436" s="11" t="s">
        <v>6422</v>
      </c>
      <c r="C436" s="13" t="s">
        <v>6588</v>
      </c>
      <c r="D436" s="9" t="s">
        <v>6589</v>
      </c>
      <c r="E436" s="11" t="s">
        <v>6590</v>
      </c>
      <c r="F436" s="11" t="s">
        <v>6591</v>
      </c>
      <c r="G436" s="11" t="s">
        <v>6592</v>
      </c>
      <c r="H436" s="11" t="s">
        <v>6593</v>
      </c>
      <c r="I436" s="11" t="s">
        <v>6594</v>
      </c>
      <c r="J436" s="11" t="s">
        <v>6595</v>
      </c>
      <c r="K436" s="11" t="s">
        <v>6596</v>
      </c>
      <c r="L436" s="11" t="s">
        <v>6597</v>
      </c>
      <c r="M436" s="11" t="s">
        <v>6598</v>
      </c>
      <c r="N436" s="11" t="s">
        <v>6599</v>
      </c>
      <c r="O436" s="11" t="s">
        <v>6600</v>
      </c>
      <c r="P436" s="11" t="s">
        <v>6601</v>
      </c>
      <c r="Q436" s="11" t="s">
        <v>1952</v>
      </c>
      <c r="R436" s="11" t="s">
        <v>87</v>
      </c>
      <c r="S436" s="11" t="s">
        <v>87</v>
      </c>
      <c r="T436" s="11" t="s">
        <v>6602</v>
      </c>
      <c r="U436" s="14"/>
      <c r="V436" s="14"/>
      <c r="W436" s="15" t="str">
        <f t="shared" si="6"/>
        <v/>
      </c>
      <c r="X436" s="16"/>
    </row>
    <row r="437" spans="1:24" ht="70" x14ac:dyDescent="0.2">
      <c r="A437" s="11" t="s">
        <v>5100</v>
      </c>
      <c r="B437" s="11" t="s">
        <v>6422</v>
      </c>
      <c r="C437" s="13" t="s">
        <v>6603</v>
      </c>
      <c r="D437" s="9" t="s">
        <v>6604</v>
      </c>
      <c r="E437" s="11" t="s">
        <v>6605</v>
      </c>
      <c r="F437" s="11" t="s">
        <v>6606</v>
      </c>
      <c r="G437" s="11" t="s">
        <v>6607</v>
      </c>
      <c r="H437" s="11" t="s">
        <v>6608</v>
      </c>
      <c r="I437" s="11" t="s">
        <v>6609</v>
      </c>
      <c r="J437" s="11" t="s">
        <v>6610</v>
      </c>
      <c r="K437" s="11" t="s">
        <v>6611</v>
      </c>
      <c r="L437" s="11" t="s">
        <v>6612</v>
      </c>
      <c r="M437" s="11" t="s">
        <v>6613</v>
      </c>
      <c r="N437" s="11" t="s">
        <v>6614</v>
      </c>
      <c r="O437" s="11" t="s">
        <v>6615</v>
      </c>
      <c r="P437" s="11" t="s">
        <v>2099</v>
      </c>
      <c r="Q437" s="11" t="s">
        <v>2100</v>
      </c>
      <c r="R437" s="11" t="s">
        <v>87</v>
      </c>
      <c r="S437" s="11" t="s">
        <v>87</v>
      </c>
      <c r="T437" s="11" t="s">
        <v>6616</v>
      </c>
      <c r="U437" s="14"/>
      <c r="V437" s="14"/>
      <c r="W437" s="15" t="str">
        <f t="shared" si="6"/>
        <v/>
      </c>
      <c r="X437" s="16"/>
    </row>
    <row r="438" spans="1:24" ht="56" x14ac:dyDescent="0.2">
      <c r="A438" s="11" t="s">
        <v>5100</v>
      </c>
      <c r="B438" s="11" t="s">
        <v>6422</v>
      </c>
      <c r="C438" s="13" t="s">
        <v>6617</v>
      </c>
      <c r="D438" s="9" t="s">
        <v>6618</v>
      </c>
      <c r="E438" s="11" t="s">
        <v>6619</v>
      </c>
      <c r="F438" s="11" t="s">
        <v>6620</v>
      </c>
      <c r="G438" s="11" t="s">
        <v>6621</v>
      </c>
      <c r="H438" s="11" t="s">
        <v>6622</v>
      </c>
      <c r="I438" s="11" t="s">
        <v>6623</v>
      </c>
      <c r="J438" s="11" t="s">
        <v>6624</v>
      </c>
      <c r="K438" s="11" t="s">
        <v>6625</v>
      </c>
      <c r="L438" s="11" t="s">
        <v>6626</v>
      </c>
      <c r="M438" s="11" t="s">
        <v>6627</v>
      </c>
      <c r="N438" s="11" t="s">
        <v>6628</v>
      </c>
      <c r="O438" s="11" t="s">
        <v>6629</v>
      </c>
      <c r="P438" s="11" t="s">
        <v>6630</v>
      </c>
      <c r="Q438" s="11" t="s">
        <v>3354</v>
      </c>
      <c r="R438" s="11" t="s">
        <v>87</v>
      </c>
      <c r="S438" s="11" t="s">
        <v>87</v>
      </c>
      <c r="T438" s="11" t="s">
        <v>6631</v>
      </c>
      <c r="U438" s="14"/>
      <c r="V438" s="14"/>
      <c r="W438" s="15" t="str">
        <f t="shared" si="6"/>
        <v/>
      </c>
      <c r="X438" s="16"/>
    </row>
    <row r="439" spans="1:24" ht="70" x14ac:dyDescent="0.2">
      <c r="A439" s="11" t="s">
        <v>5100</v>
      </c>
      <c r="B439" s="11" t="s">
        <v>6422</v>
      </c>
      <c r="C439" s="13" t="s">
        <v>6632</v>
      </c>
      <c r="D439" s="9" t="s">
        <v>6633</v>
      </c>
      <c r="E439" s="11" t="s">
        <v>6634</v>
      </c>
      <c r="F439" s="11" t="s">
        <v>6635</v>
      </c>
      <c r="G439" s="11" t="s">
        <v>6636</v>
      </c>
      <c r="H439" s="11" t="s">
        <v>6637</v>
      </c>
      <c r="I439" s="11" t="s">
        <v>6638</v>
      </c>
      <c r="J439" s="11" t="s">
        <v>6639</v>
      </c>
      <c r="K439" s="11" t="s">
        <v>6640</v>
      </c>
      <c r="L439" s="11" t="s">
        <v>6641</v>
      </c>
      <c r="M439" s="11" t="s">
        <v>6642</v>
      </c>
      <c r="N439" s="11" t="s">
        <v>6643</v>
      </c>
      <c r="O439" s="11" t="s">
        <v>6644</v>
      </c>
      <c r="P439" s="11" t="s">
        <v>6645</v>
      </c>
      <c r="Q439" s="11" t="s">
        <v>999</v>
      </c>
      <c r="R439" s="11" t="s">
        <v>87</v>
      </c>
      <c r="S439" s="11" t="s">
        <v>87</v>
      </c>
      <c r="T439" s="11" t="s">
        <v>6646</v>
      </c>
      <c r="U439" s="14"/>
      <c r="V439" s="14"/>
      <c r="W439" s="15" t="str">
        <f t="shared" si="6"/>
        <v/>
      </c>
      <c r="X439" s="16"/>
    </row>
    <row r="440" spans="1:24" ht="70" x14ac:dyDescent="0.2">
      <c r="A440" s="11" t="s">
        <v>5100</v>
      </c>
      <c r="B440" s="11" t="s">
        <v>6422</v>
      </c>
      <c r="C440" s="13" t="s">
        <v>6647</v>
      </c>
      <c r="D440" s="9" t="s">
        <v>6648</v>
      </c>
      <c r="E440" s="11" t="s">
        <v>6649</v>
      </c>
      <c r="F440" s="11" t="s">
        <v>6650</v>
      </c>
      <c r="G440" s="11" t="s">
        <v>6651</v>
      </c>
      <c r="H440" s="11" t="s">
        <v>6652</v>
      </c>
      <c r="I440" s="11" t="s">
        <v>6653</v>
      </c>
      <c r="J440" s="11" t="s">
        <v>6654</v>
      </c>
      <c r="K440" s="11" t="s">
        <v>6655</v>
      </c>
      <c r="L440" s="11" t="s">
        <v>6656</v>
      </c>
      <c r="M440" s="11" t="s">
        <v>6657</v>
      </c>
      <c r="N440" s="11" t="s">
        <v>6658</v>
      </c>
      <c r="O440" s="11" t="s">
        <v>6659</v>
      </c>
      <c r="P440" s="11" t="s">
        <v>3440</v>
      </c>
      <c r="Q440" s="11" t="s">
        <v>732</v>
      </c>
      <c r="R440" s="11" t="s">
        <v>87</v>
      </c>
      <c r="S440" s="11" t="s">
        <v>87</v>
      </c>
      <c r="T440" s="11" t="s">
        <v>6660</v>
      </c>
      <c r="U440" s="14"/>
      <c r="V440" s="14"/>
      <c r="W440" s="15" t="str">
        <f t="shared" si="6"/>
        <v/>
      </c>
      <c r="X440" s="16"/>
    </row>
    <row r="441" spans="1:24" ht="70" x14ac:dyDescent="0.2">
      <c r="A441" s="11" t="s">
        <v>5100</v>
      </c>
      <c r="B441" s="11" t="s">
        <v>6422</v>
      </c>
      <c r="C441" s="13" t="s">
        <v>6661</v>
      </c>
      <c r="D441" s="9" t="s">
        <v>6662</v>
      </c>
      <c r="E441" s="11" t="s">
        <v>6663</v>
      </c>
      <c r="F441" s="11" t="s">
        <v>6664</v>
      </c>
      <c r="G441" s="11" t="s">
        <v>6665</v>
      </c>
      <c r="H441" s="11" t="s">
        <v>6666</v>
      </c>
      <c r="I441" s="11" t="s">
        <v>6667</v>
      </c>
      <c r="J441" s="11" t="s">
        <v>6668</v>
      </c>
      <c r="K441" s="11" t="s">
        <v>6669</v>
      </c>
      <c r="L441" s="11" t="s">
        <v>6670</v>
      </c>
      <c r="M441" s="11" t="s">
        <v>6671</v>
      </c>
      <c r="N441" s="11" t="s">
        <v>2054</v>
      </c>
      <c r="O441" s="11" t="s">
        <v>4327</v>
      </c>
      <c r="P441" s="11" t="s">
        <v>3674</v>
      </c>
      <c r="Q441" s="11" t="s">
        <v>1215</v>
      </c>
      <c r="R441" s="11" t="s">
        <v>87</v>
      </c>
      <c r="S441" s="11" t="s">
        <v>87</v>
      </c>
      <c r="T441" s="11" t="s">
        <v>6672</v>
      </c>
      <c r="U441" s="14"/>
      <c r="V441" s="14"/>
      <c r="W441" s="15" t="str">
        <f t="shared" si="6"/>
        <v/>
      </c>
      <c r="X441" s="16"/>
    </row>
    <row r="442" spans="1:24" ht="70" x14ac:dyDescent="0.2">
      <c r="A442" s="11" t="s">
        <v>5100</v>
      </c>
      <c r="B442" s="11" t="s">
        <v>6422</v>
      </c>
      <c r="C442" s="13" t="s">
        <v>6673</v>
      </c>
      <c r="D442" s="9" t="s">
        <v>6674</v>
      </c>
      <c r="E442" s="11" t="s">
        <v>6675</v>
      </c>
      <c r="F442" s="11" t="s">
        <v>6676</v>
      </c>
      <c r="G442" s="11" t="s">
        <v>6677</v>
      </c>
      <c r="H442" s="11" t="s">
        <v>6678</v>
      </c>
      <c r="I442" s="11" t="s">
        <v>6679</v>
      </c>
      <c r="J442" s="11" t="s">
        <v>6680</v>
      </c>
      <c r="K442" s="11" t="s">
        <v>6681</v>
      </c>
      <c r="L442" s="11" t="s">
        <v>6682</v>
      </c>
      <c r="M442" s="11" t="s">
        <v>6683</v>
      </c>
      <c r="N442" s="11" t="s">
        <v>6684</v>
      </c>
      <c r="O442" s="11" t="s">
        <v>6685</v>
      </c>
      <c r="P442" s="11" t="s">
        <v>6686</v>
      </c>
      <c r="Q442" s="11" t="s">
        <v>999</v>
      </c>
      <c r="R442" s="11" t="s">
        <v>87</v>
      </c>
      <c r="S442" s="11" t="s">
        <v>87</v>
      </c>
      <c r="T442" s="11" t="s">
        <v>6687</v>
      </c>
      <c r="U442" s="14"/>
      <c r="V442" s="14"/>
      <c r="W442" s="15" t="str">
        <f t="shared" si="6"/>
        <v/>
      </c>
      <c r="X442" s="16"/>
    </row>
    <row r="443" spans="1:24" ht="84" x14ac:dyDescent="0.2">
      <c r="A443" s="11" t="s">
        <v>5100</v>
      </c>
      <c r="B443" s="11" t="s">
        <v>6422</v>
      </c>
      <c r="C443" s="13" t="s">
        <v>6688</v>
      </c>
      <c r="D443" s="9" t="s">
        <v>6689</v>
      </c>
      <c r="E443" s="11" t="s">
        <v>6690</v>
      </c>
      <c r="F443" s="11" t="s">
        <v>6691</v>
      </c>
      <c r="G443" s="11" t="s">
        <v>6692</v>
      </c>
      <c r="H443" s="11" t="s">
        <v>6693</v>
      </c>
      <c r="I443" s="11" t="s">
        <v>6694</v>
      </c>
      <c r="J443" s="11" t="s">
        <v>6695</v>
      </c>
      <c r="K443" s="11" t="s">
        <v>6696</v>
      </c>
      <c r="L443" s="11" t="s">
        <v>6697</v>
      </c>
      <c r="M443" s="11" t="s">
        <v>6698</v>
      </c>
      <c r="N443" s="11" t="s">
        <v>6699</v>
      </c>
      <c r="O443" s="11" t="s">
        <v>6700</v>
      </c>
      <c r="P443" s="11" t="s">
        <v>6701</v>
      </c>
      <c r="Q443" s="11" t="s">
        <v>6702</v>
      </c>
      <c r="R443" s="11" t="s">
        <v>87</v>
      </c>
      <c r="S443" s="11" t="s">
        <v>87</v>
      </c>
      <c r="T443" s="11" t="s">
        <v>6703</v>
      </c>
      <c r="U443" s="14"/>
      <c r="V443" s="14"/>
      <c r="W443" s="15" t="str">
        <f t="shared" si="6"/>
        <v/>
      </c>
      <c r="X443" s="16"/>
    </row>
    <row r="444" spans="1:24" ht="70" x14ac:dyDescent="0.2">
      <c r="A444" s="11" t="s">
        <v>5100</v>
      </c>
      <c r="B444" s="11" t="s">
        <v>6422</v>
      </c>
      <c r="C444" s="13" t="s">
        <v>6704</v>
      </c>
      <c r="D444" s="9" t="s">
        <v>6705</v>
      </c>
      <c r="E444" s="11" t="s">
        <v>6706</v>
      </c>
      <c r="F444" s="11" t="s">
        <v>6707</v>
      </c>
      <c r="G444" s="11" t="s">
        <v>6708</v>
      </c>
      <c r="H444" s="11" t="s">
        <v>6709</v>
      </c>
      <c r="I444" s="11" t="s">
        <v>6710</v>
      </c>
      <c r="J444" s="11" t="s">
        <v>6711</v>
      </c>
      <c r="K444" s="11" t="s">
        <v>6712</v>
      </c>
      <c r="L444" s="11" t="s">
        <v>6713</v>
      </c>
      <c r="M444" s="11" t="s">
        <v>6714</v>
      </c>
      <c r="N444" s="11" t="s">
        <v>6715</v>
      </c>
      <c r="O444" s="11" t="s">
        <v>6716</v>
      </c>
      <c r="P444" s="11" t="s">
        <v>6717</v>
      </c>
      <c r="Q444" s="11" t="s">
        <v>5832</v>
      </c>
      <c r="R444" s="11" t="s">
        <v>87</v>
      </c>
      <c r="S444" s="11" t="s">
        <v>87</v>
      </c>
      <c r="T444" s="11" t="s">
        <v>6718</v>
      </c>
      <c r="U444" s="14"/>
      <c r="V444" s="14"/>
      <c r="W444" s="15" t="str">
        <f t="shared" si="6"/>
        <v/>
      </c>
      <c r="X444" s="16"/>
    </row>
    <row r="445" spans="1:24" ht="84" x14ac:dyDescent="0.2">
      <c r="A445" s="11" t="s">
        <v>5100</v>
      </c>
      <c r="B445" s="11" t="s">
        <v>6422</v>
      </c>
      <c r="C445" s="13" t="s">
        <v>6719</v>
      </c>
      <c r="D445" s="9" t="s">
        <v>6720</v>
      </c>
      <c r="E445" s="11" t="s">
        <v>6721</v>
      </c>
      <c r="F445" s="11" t="s">
        <v>6722</v>
      </c>
      <c r="G445" s="11" t="s">
        <v>6723</v>
      </c>
      <c r="H445" s="11" t="s">
        <v>6724</v>
      </c>
      <c r="I445" s="11" t="s">
        <v>6725</v>
      </c>
      <c r="J445" s="11" t="s">
        <v>6726</v>
      </c>
      <c r="K445" s="11" t="s">
        <v>6727</v>
      </c>
      <c r="L445" s="11" t="s">
        <v>6728</v>
      </c>
      <c r="M445" s="11" t="s">
        <v>6729</v>
      </c>
      <c r="N445" s="11" t="s">
        <v>6643</v>
      </c>
      <c r="O445" s="11" t="s">
        <v>6730</v>
      </c>
      <c r="P445" s="11" t="s">
        <v>6731</v>
      </c>
      <c r="Q445" s="11" t="s">
        <v>1215</v>
      </c>
      <c r="R445" s="11" t="s">
        <v>87</v>
      </c>
      <c r="S445" s="11" t="s">
        <v>87</v>
      </c>
      <c r="T445" s="11" t="s">
        <v>6732</v>
      </c>
      <c r="U445" s="14"/>
      <c r="V445" s="14"/>
      <c r="W445" s="15" t="str">
        <f t="shared" si="6"/>
        <v/>
      </c>
      <c r="X445" s="16"/>
    </row>
    <row r="446" spans="1:24" ht="70" x14ac:dyDescent="0.2">
      <c r="A446" s="11" t="s">
        <v>5100</v>
      </c>
      <c r="B446" s="11" t="s">
        <v>6422</v>
      </c>
      <c r="C446" s="13" t="s">
        <v>6733</v>
      </c>
      <c r="D446" s="9" t="s">
        <v>6734</v>
      </c>
      <c r="E446" s="11" t="s">
        <v>6735</v>
      </c>
      <c r="F446" s="11" t="s">
        <v>6736</v>
      </c>
      <c r="G446" s="11" t="s">
        <v>6737</v>
      </c>
      <c r="H446" s="11" t="s">
        <v>6738</v>
      </c>
      <c r="I446" s="11" t="s">
        <v>6739</v>
      </c>
      <c r="J446" s="11" t="s">
        <v>6740</v>
      </c>
      <c r="K446" s="11" t="s">
        <v>6741</v>
      </c>
      <c r="L446" s="11" t="s">
        <v>6742</v>
      </c>
      <c r="M446" s="11" t="s">
        <v>6743</v>
      </c>
      <c r="N446" s="11" t="s">
        <v>6744</v>
      </c>
      <c r="O446" s="11" t="s">
        <v>6745</v>
      </c>
      <c r="P446" s="11" t="s">
        <v>6746</v>
      </c>
      <c r="Q446" s="11" t="s">
        <v>6747</v>
      </c>
      <c r="R446" s="11" t="s">
        <v>87</v>
      </c>
      <c r="S446" s="11" t="s">
        <v>87</v>
      </c>
      <c r="T446" s="11" t="s">
        <v>6748</v>
      </c>
      <c r="U446" s="14"/>
      <c r="V446" s="14"/>
      <c r="W446" s="15" t="str">
        <f t="shared" si="6"/>
        <v/>
      </c>
      <c r="X446" s="16"/>
    </row>
    <row r="447" spans="1:24" ht="84" x14ac:dyDescent="0.2">
      <c r="A447" s="11" t="s">
        <v>6749</v>
      </c>
      <c r="B447" s="11" t="s">
        <v>6750</v>
      </c>
      <c r="C447" s="13" t="s">
        <v>6751</v>
      </c>
      <c r="D447" s="9" t="s">
        <v>6752</v>
      </c>
      <c r="E447" s="11" t="s">
        <v>6753</v>
      </c>
      <c r="F447" s="11" t="s">
        <v>6754</v>
      </c>
      <c r="G447" s="11" t="s">
        <v>6755</v>
      </c>
      <c r="H447" s="11" t="s">
        <v>6756</v>
      </c>
      <c r="I447" s="11" t="s">
        <v>6757</v>
      </c>
      <c r="J447" s="11" t="s">
        <v>6758</v>
      </c>
      <c r="K447" s="11" t="s">
        <v>6759</v>
      </c>
      <c r="L447" s="11" t="s">
        <v>6760</v>
      </c>
      <c r="M447" s="11" t="s">
        <v>6761</v>
      </c>
      <c r="N447" s="11" t="s">
        <v>6762</v>
      </c>
      <c r="O447" s="11" t="s">
        <v>6763</v>
      </c>
      <c r="P447" s="11" t="s">
        <v>6764</v>
      </c>
      <c r="Q447" s="11" t="s">
        <v>1263</v>
      </c>
      <c r="R447" s="11" t="s">
        <v>87</v>
      </c>
      <c r="S447" s="11" t="s">
        <v>87</v>
      </c>
      <c r="T447" s="11" t="s">
        <v>6765</v>
      </c>
      <c r="U447" s="14"/>
      <c r="V447" s="14"/>
      <c r="W447" s="15" t="str">
        <f t="shared" si="6"/>
        <v/>
      </c>
      <c r="X447" s="16"/>
    </row>
    <row r="448" spans="1:24" ht="70" x14ac:dyDescent="0.2">
      <c r="A448" s="11" t="s">
        <v>6749</v>
      </c>
      <c r="B448" s="11" t="s">
        <v>6750</v>
      </c>
      <c r="C448" s="13" t="s">
        <v>6766</v>
      </c>
      <c r="D448" s="9" t="s">
        <v>6767</v>
      </c>
      <c r="E448" s="11" t="s">
        <v>6768</v>
      </c>
      <c r="F448" s="11" t="s">
        <v>6769</v>
      </c>
      <c r="G448" s="11" t="s">
        <v>6770</v>
      </c>
      <c r="H448" s="11" t="s">
        <v>6771</v>
      </c>
      <c r="I448" s="11" t="s">
        <v>6772</v>
      </c>
      <c r="J448" s="11" t="s">
        <v>6773</v>
      </c>
      <c r="K448" s="11" t="s">
        <v>6774</v>
      </c>
      <c r="L448" s="11" t="s">
        <v>6775</v>
      </c>
      <c r="M448" s="11" t="s">
        <v>6776</v>
      </c>
      <c r="N448" s="11" t="s">
        <v>6777</v>
      </c>
      <c r="O448" s="11" t="s">
        <v>6778</v>
      </c>
      <c r="P448" s="11" t="s">
        <v>6764</v>
      </c>
      <c r="Q448" s="11" t="s">
        <v>1263</v>
      </c>
      <c r="R448" s="11" t="s">
        <v>87</v>
      </c>
      <c r="S448" s="11" t="s">
        <v>87</v>
      </c>
      <c r="T448" s="11" t="s">
        <v>6779</v>
      </c>
      <c r="U448" s="14"/>
      <c r="V448" s="14"/>
      <c r="W448" s="15" t="str">
        <f t="shared" si="6"/>
        <v/>
      </c>
      <c r="X448" s="16"/>
    </row>
    <row r="449" spans="1:24" ht="84" x14ac:dyDescent="0.2">
      <c r="A449" s="11" t="s">
        <v>6749</v>
      </c>
      <c r="B449" s="11" t="s">
        <v>6750</v>
      </c>
      <c r="C449" s="13" t="s">
        <v>6780</v>
      </c>
      <c r="D449" s="9" t="s">
        <v>6781</v>
      </c>
      <c r="E449" s="11" t="s">
        <v>6782</v>
      </c>
      <c r="F449" s="11" t="s">
        <v>6783</v>
      </c>
      <c r="G449" s="11" t="s">
        <v>6784</v>
      </c>
      <c r="H449" s="11" t="s">
        <v>6785</v>
      </c>
      <c r="I449" s="11" t="s">
        <v>6786</v>
      </c>
      <c r="J449" s="11" t="s">
        <v>6787</v>
      </c>
      <c r="K449" s="11" t="s">
        <v>6788</v>
      </c>
      <c r="L449" s="11" t="s">
        <v>6789</v>
      </c>
      <c r="M449" s="11" t="s">
        <v>6790</v>
      </c>
      <c r="N449" s="11" t="s">
        <v>6791</v>
      </c>
      <c r="O449" s="11" t="s">
        <v>6792</v>
      </c>
      <c r="P449" s="11" t="s">
        <v>6793</v>
      </c>
      <c r="Q449" s="11" t="s">
        <v>1263</v>
      </c>
      <c r="R449" s="11" t="s">
        <v>87</v>
      </c>
      <c r="S449" s="11" t="s">
        <v>87</v>
      </c>
      <c r="T449" s="11" t="s">
        <v>6794</v>
      </c>
      <c r="U449" s="14"/>
      <c r="V449" s="14"/>
      <c r="W449" s="15" t="str">
        <f t="shared" si="6"/>
        <v/>
      </c>
      <c r="X449" s="16"/>
    </row>
    <row r="450" spans="1:24" ht="70" x14ac:dyDescent="0.2">
      <c r="A450" s="11" t="s">
        <v>6749</v>
      </c>
      <c r="B450" s="11" t="s">
        <v>6750</v>
      </c>
      <c r="C450" s="13" t="s">
        <v>6795</v>
      </c>
      <c r="D450" s="9" t="s">
        <v>6796</v>
      </c>
      <c r="E450" s="11" t="s">
        <v>6797</v>
      </c>
      <c r="F450" s="11" t="s">
        <v>6798</v>
      </c>
      <c r="G450" s="11" t="s">
        <v>6799</v>
      </c>
      <c r="H450" s="11" t="s">
        <v>6800</v>
      </c>
      <c r="I450" s="11" t="s">
        <v>6801</v>
      </c>
      <c r="J450" s="11" t="s">
        <v>6802</v>
      </c>
      <c r="K450" s="11" t="s">
        <v>6803</v>
      </c>
      <c r="L450" s="11" t="s">
        <v>6804</v>
      </c>
      <c r="M450" s="11" t="s">
        <v>6805</v>
      </c>
      <c r="N450" s="11" t="s">
        <v>6806</v>
      </c>
      <c r="O450" s="11" t="s">
        <v>6807</v>
      </c>
      <c r="P450" s="11" t="s">
        <v>6808</v>
      </c>
      <c r="Q450" s="11" t="s">
        <v>1263</v>
      </c>
      <c r="R450" s="11" t="s">
        <v>6809</v>
      </c>
      <c r="S450" s="11" t="s">
        <v>87</v>
      </c>
      <c r="T450" s="11" t="s">
        <v>6810</v>
      </c>
      <c r="U450" s="14"/>
      <c r="V450" s="14"/>
      <c r="W450" s="15" t="str">
        <f t="shared" ref="W450:W513" si="7">IF(AND(ISNUMBER(U450),ISNUMBER(V450)),V450-U450,"")</f>
        <v/>
      </c>
      <c r="X450" s="16"/>
    </row>
    <row r="451" spans="1:24" ht="70" x14ac:dyDescent="0.2">
      <c r="A451" s="11" t="s">
        <v>6749</v>
      </c>
      <c r="B451" s="11" t="s">
        <v>6750</v>
      </c>
      <c r="C451" s="13" t="s">
        <v>6811</v>
      </c>
      <c r="D451" s="9" t="s">
        <v>6812</v>
      </c>
      <c r="E451" s="11" t="s">
        <v>6813</v>
      </c>
      <c r="F451" s="11" t="s">
        <v>6814</v>
      </c>
      <c r="G451" s="11" t="s">
        <v>6815</v>
      </c>
      <c r="H451" s="11" t="s">
        <v>6816</v>
      </c>
      <c r="I451" s="11" t="s">
        <v>6817</v>
      </c>
      <c r="J451" s="11" t="s">
        <v>6818</v>
      </c>
      <c r="K451" s="11" t="s">
        <v>6819</v>
      </c>
      <c r="L451" s="11" t="s">
        <v>6820</v>
      </c>
      <c r="M451" s="11" t="s">
        <v>6821</v>
      </c>
      <c r="N451" s="11" t="s">
        <v>6822</v>
      </c>
      <c r="O451" s="11" t="s">
        <v>6823</v>
      </c>
      <c r="P451" s="11" t="s">
        <v>6824</v>
      </c>
      <c r="Q451" s="11" t="s">
        <v>1263</v>
      </c>
      <c r="R451" s="11" t="s">
        <v>87</v>
      </c>
      <c r="S451" s="11" t="s">
        <v>87</v>
      </c>
      <c r="T451" s="11" t="s">
        <v>6825</v>
      </c>
      <c r="U451" s="14"/>
      <c r="V451" s="14"/>
      <c r="W451" s="15" t="str">
        <f t="shared" si="7"/>
        <v/>
      </c>
      <c r="X451" s="16"/>
    </row>
    <row r="452" spans="1:24" ht="70" x14ac:dyDescent="0.2">
      <c r="A452" s="11" t="s">
        <v>6749</v>
      </c>
      <c r="B452" s="11" t="s">
        <v>6750</v>
      </c>
      <c r="C452" s="13" t="s">
        <v>6826</v>
      </c>
      <c r="D452" s="9" t="s">
        <v>6827</v>
      </c>
      <c r="E452" s="11" t="s">
        <v>6828</v>
      </c>
      <c r="F452" s="11" t="s">
        <v>6829</v>
      </c>
      <c r="G452" s="11" t="s">
        <v>6830</v>
      </c>
      <c r="H452" s="11" t="s">
        <v>6831</v>
      </c>
      <c r="I452" s="11" t="s">
        <v>6832</v>
      </c>
      <c r="J452" s="11" t="s">
        <v>6833</v>
      </c>
      <c r="K452" s="11" t="s">
        <v>6834</v>
      </c>
      <c r="L452" s="11" t="s">
        <v>6835</v>
      </c>
      <c r="M452" s="11" t="s">
        <v>6836</v>
      </c>
      <c r="N452" s="11" t="s">
        <v>1260</v>
      </c>
      <c r="O452" s="11" t="s">
        <v>6837</v>
      </c>
      <c r="P452" s="11" t="s">
        <v>6838</v>
      </c>
      <c r="Q452" s="11" t="s">
        <v>1263</v>
      </c>
      <c r="R452" s="11" t="s">
        <v>6809</v>
      </c>
      <c r="S452" s="11" t="s">
        <v>87</v>
      </c>
      <c r="T452" s="11" t="s">
        <v>6839</v>
      </c>
      <c r="U452" s="14"/>
      <c r="V452" s="14"/>
      <c r="W452" s="15" t="str">
        <f t="shared" si="7"/>
        <v/>
      </c>
      <c r="X452" s="16"/>
    </row>
    <row r="453" spans="1:24" ht="70" x14ac:dyDescent="0.2">
      <c r="A453" s="11" t="s">
        <v>6749</v>
      </c>
      <c r="B453" s="11" t="s">
        <v>6750</v>
      </c>
      <c r="C453" s="13" t="s">
        <v>6840</v>
      </c>
      <c r="D453" s="9" t="s">
        <v>6841</v>
      </c>
      <c r="E453" s="11" t="s">
        <v>6842</v>
      </c>
      <c r="F453" s="11" t="s">
        <v>6843</v>
      </c>
      <c r="G453" s="11" t="s">
        <v>6844</v>
      </c>
      <c r="H453" s="11" t="s">
        <v>6845</v>
      </c>
      <c r="I453" s="11" t="s">
        <v>6846</v>
      </c>
      <c r="J453" s="11" t="s">
        <v>6847</v>
      </c>
      <c r="K453" s="11" t="s">
        <v>6848</v>
      </c>
      <c r="L453" s="11" t="s">
        <v>6849</v>
      </c>
      <c r="M453" s="11" t="s">
        <v>6850</v>
      </c>
      <c r="N453" s="11" t="s">
        <v>6822</v>
      </c>
      <c r="O453" s="11" t="s">
        <v>6823</v>
      </c>
      <c r="P453" s="11" t="s">
        <v>6824</v>
      </c>
      <c r="Q453" s="11" t="s">
        <v>5832</v>
      </c>
      <c r="R453" s="11" t="s">
        <v>87</v>
      </c>
      <c r="S453" s="11" t="s">
        <v>87</v>
      </c>
      <c r="T453" s="11" t="s">
        <v>6851</v>
      </c>
      <c r="U453" s="14"/>
      <c r="V453" s="14"/>
      <c r="W453" s="15" t="str">
        <f t="shared" si="7"/>
        <v/>
      </c>
      <c r="X453" s="16"/>
    </row>
    <row r="454" spans="1:24" ht="70" x14ac:dyDescent="0.2">
      <c r="A454" s="11" t="s">
        <v>6749</v>
      </c>
      <c r="B454" s="11" t="s">
        <v>6750</v>
      </c>
      <c r="C454" s="13" t="s">
        <v>6852</v>
      </c>
      <c r="D454" s="9" t="s">
        <v>6853</v>
      </c>
      <c r="E454" s="11" t="s">
        <v>6854</v>
      </c>
      <c r="F454" s="11" t="s">
        <v>6855</v>
      </c>
      <c r="G454" s="11" t="s">
        <v>6856</v>
      </c>
      <c r="H454" s="11" t="s">
        <v>6857</v>
      </c>
      <c r="I454" s="11" t="s">
        <v>6858</v>
      </c>
      <c r="J454" s="11" t="s">
        <v>6859</v>
      </c>
      <c r="K454" s="11" t="s">
        <v>6860</v>
      </c>
      <c r="L454" s="11" t="s">
        <v>6861</v>
      </c>
      <c r="M454" s="11" t="s">
        <v>6862</v>
      </c>
      <c r="N454" s="11" t="s">
        <v>6863</v>
      </c>
      <c r="O454" s="11" t="s">
        <v>6864</v>
      </c>
      <c r="P454" s="11" t="s">
        <v>6865</v>
      </c>
      <c r="Q454" s="11" t="s">
        <v>5832</v>
      </c>
      <c r="R454" s="11" t="s">
        <v>87</v>
      </c>
      <c r="S454" s="11" t="s">
        <v>87</v>
      </c>
      <c r="T454" s="11" t="s">
        <v>6866</v>
      </c>
      <c r="U454" s="14"/>
      <c r="V454" s="14"/>
      <c r="W454" s="15" t="str">
        <f t="shared" si="7"/>
        <v/>
      </c>
      <c r="X454" s="16"/>
    </row>
    <row r="455" spans="1:24" ht="70" x14ac:dyDescent="0.2">
      <c r="A455" s="11" t="s">
        <v>6749</v>
      </c>
      <c r="B455" s="11" t="s">
        <v>6750</v>
      </c>
      <c r="C455" s="13" t="s">
        <v>6867</v>
      </c>
      <c r="D455" s="9" t="s">
        <v>6868</v>
      </c>
      <c r="E455" s="11" t="s">
        <v>6869</v>
      </c>
      <c r="F455" s="11" t="s">
        <v>6870</v>
      </c>
      <c r="G455" s="11" t="s">
        <v>6871</v>
      </c>
      <c r="H455" s="11" t="s">
        <v>6872</v>
      </c>
      <c r="I455" s="11" t="s">
        <v>6873</v>
      </c>
      <c r="J455" s="11" t="s">
        <v>6874</v>
      </c>
      <c r="K455" s="11" t="s">
        <v>6875</v>
      </c>
      <c r="L455" s="11" t="s">
        <v>6876</v>
      </c>
      <c r="M455" s="11" t="s">
        <v>6877</v>
      </c>
      <c r="N455" s="11" t="s">
        <v>6822</v>
      </c>
      <c r="O455" s="11" t="s">
        <v>6878</v>
      </c>
      <c r="P455" s="11" t="s">
        <v>6879</v>
      </c>
      <c r="Q455" s="11" t="s">
        <v>5832</v>
      </c>
      <c r="R455" s="11" t="s">
        <v>87</v>
      </c>
      <c r="S455" s="11" t="s">
        <v>87</v>
      </c>
      <c r="T455" s="11" t="s">
        <v>6880</v>
      </c>
      <c r="U455" s="14"/>
      <c r="V455" s="14"/>
      <c r="W455" s="15" t="str">
        <f t="shared" si="7"/>
        <v/>
      </c>
      <c r="X455" s="16"/>
    </row>
    <row r="456" spans="1:24" ht="70" x14ac:dyDescent="0.2">
      <c r="A456" s="11" t="s">
        <v>6749</v>
      </c>
      <c r="B456" s="11" t="s">
        <v>6750</v>
      </c>
      <c r="C456" s="13" t="s">
        <v>6881</v>
      </c>
      <c r="D456" s="9" t="s">
        <v>6882</v>
      </c>
      <c r="E456" s="11" t="s">
        <v>6883</v>
      </c>
      <c r="F456" s="11" t="s">
        <v>6884</v>
      </c>
      <c r="G456" s="11" t="s">
        <v>6885</v>
      </c>
      <c r="H456" s="11" t="s">
        <v>6886</v>
      </c>
      <c r="I456" s="11" t="s">
        <v>6887</v>
      </c>
      <c r="J456" s="11" t="s">
        <v>6888</v>
      </c>
      <c r="K456" s="11" t="s">
        <v>6889</v>
      </c>
      <c r="L456" s="11" t="s">
        <v>6890</v>
      </c>
      <c r="M456" s="11" t="s">
        <v>6891</v>
      </c>
      <c r="N456" s="11" t="s">
        <v>6892</v>
      </c>
      <c r="O456" s="11" t="s">
        <v>6893</v>
      </c>
      <c r="P456" s="11" t="s">
        <v>6894</v>
      </c>
      <c r="Q456" s="11" t="s">
        <v>5832</v>
      </c>
      <c r="R456" s="11" t="s">
        <v>87</v>
      </c>
      <c r="S456" s="11" t="s">
        <v>87</v>
      </c>
      <c r="T456" s="11" t="s">
        <v>6895</v>
      </c>
      <c r="U456" s="14"/>
      <c r="V456" s="14"/>
      <c r="W456" s="15" t="str">
        <f t="shared" si="7"/>
        <v/>
      </c>
      <c r="X456" s="16"/>
    </row>
    <row r="457" spans="1:24" ht="70" x14ac:dyDescent="0.2">
      <c r="A457" s="11" t="s">
        <v>6749</v>
      </c>
      <c r="B457" s="11" t="s">
        <v>6750</v>
      </c>
      <c r="C457" s="13" t="s">
        <v>6896</v>
      </c>
      <c r="D457" s="9" t="s">
        <v>6897</v>
      </c>
      <c r="E457" s="11" t="s">
        <v>6898</v>
      </c>
      <c r="F457" s="11" t="s">
        <v>6899</v>
      </c>
      <c r="G457" s="11" t="s">
        <v>6900</v>
      </c>
      <c r="H457" s="11" t="s">
        <v>6901</v>
      </c>
      <c r="I457" s="11" t="s">
        <v>6902</v>
      </c>
      <c r="J457" s="11" t="s">
        <v>6903</v>
      </c>
      <c r="K457" s="11" t="s">
        <v>6904</v>
      </c>
      <c r="L457" s="11" t="s">
        <v>6905</v>
      </c>
      <c r="M457" s="11" t="s">
        <v>6906</v>
      </c>
      <c r="N457" s="11" t="s">
        <v>6892</v>
      </c>
      <c r="O457" s="11" t="s">
        <v>6907</v>
      </c>
      <c r="P457" s="11" t="s">
        <v>6908</v>
      </c>
      <c r="Q457" s="11" t="s">
        <v>5832</v>
      </c>
      <c r="R457" s="11" t="s">
        <v>87</v>
      </c>
      <c r="S457" s="11" t="s">
        <v>87</v>
      </c>
      <c r="T457" s="11" t="s">
        <v>6909</v>
      </c>
      <c r="U457" s="14"/>
      <c r="V457" s="14"/>
      <c r="W457" s="15" t="str">
        <f t="shared" si="7"/>
        <v/>
      </c>
      <c r="X457" s="16"/>
    </row>
    <row r="458" spans="1:24" ht="70" x14ac:dyDescent="0.2">
      <c r="A458" s="11" t="s">
        <v>6749</v>
      </c>
      <c r="B458" s="11" t="s">
        <v>6750</v>
      </c>
      <c r="C458" s="13" t="s">
        <v>6910</v>
      </c>
      <c r="D458" s="9" t="s">
        <v>6911</v>
      </c>
      <c r="E458" s="11" t="s">
        <v>6912</v>
      </c>
      <c r="F458" s="11" t="s">
        <v>6913</v>
      </c>
      <c r="G458" s="11" t="s">
        <v>6914</v>
      </c>
      <c r="H458" s="11" t="s">
        <v>6915</v>
      </c>
      <c r="I458" s="11" t="s">
        <v>6916</v>
      </c>
      <c r="J458" s="11" t="s">
        <v>6917</v>
      </c>
      <c r="K458" s="11" t="s">
        <v>6918</v>
      </c>
      <c r="L458" s="11" t="s">
        <v>6919</v>
      </c>
      <c r="M458" s="11" t="s">
        <v>6920</v>
      </c>
      <c r="N458" s="11" t="s">
        <v>6822</v>
      </c>
      <c r="O458" s="11" t="s">
        <v>6921</v>
      </c>
      <c r="P458" s="11" t="s">
        <v>6922</v>
      </c>
      <c r="Q458" s="11" t="s">
        <v>5832</v>
      </c>
      <c r="R458" s="11" t="s">
        <v>87</v>
      </c>
      <c r="S458" s="11" t="s">
        <v>87</v>
      </c>
      <c r="T458" s="11" t="s">
        <v>6923</v>
      </c>
      <c r="U458" s="14"/>
      <c r="V458" s="14"/>
      <c r="W458" s="15" t="str">
        <f t="shared" si="7"/>
        <v/>
      </c>
      <c r="X458" s="16"/>
    </row>
    <row r="459" spans="1:24" ht="70" x14ac:dyDescent="0.2">
      <c r="A459" s="11" t="s">
        <v>6749</v>
      </c>
      <c r="B459" s="11" t="s">
        <v>6750</v>
      </c>
      <c r="C459" s="13" t="s">
        <v>6924</v>
      </c>
      <c r="D459" s="9" t="s">
        <v>6925</v>
      </c>
      <c r="E459" s="11" t="s">
        <v>6926</v>
      </c>
      <c r="F459" s="11" t="s">
        <v>6927</v>
      </c>
      <c r="G459" s="11" t="s">
        <v>6928</v>
      </c>
      <c r="H459" s="11" t="s">
        <v>6929</v>
      </c>
      <c r="I459" s="11" t="s">
        <v>6930</v>
      </c>
      <c r="J459" s="11" t="s">
        <v>6931</v>
      </c>
      <c r="K459" s="11" t="s">
        <v>6932</v>
      </c>
      <c r="L459" s="11" t="s">
        <v>6933</v>
      </c>
      <c r="M459" s="11" t="s">
        <v>6934</v>
      </c>
      <c r="N459" s="11" t="s">
        <v>6935</v>
      </c>
      <c r="O459" s="11" t="s">
        <v>6936</v>
      </c>
      <c r="P459" s="11" t="s">
        <v>6937</v>
      </c>
      <c r="Q459" s="11" t="s">
        <v>890</v>
      </c>
      <c r="R459" s="11" t="s">
        <v>87</v>
      </c>
      <c r="S459" s="11" t="s">
        <v>87</v>
      </c>
      <c r="T459" s="11" t="s">
        <v>6938</v>
      </c>
      <c r="U459" s="14"/>
      <c r="V459" s="14"/>
      <c r="W459" s="15" t="str">
        <f t="shared" si="7"/>
        <v/>
      </c>
      <c r="X459" s="16"/>
    </row>
    <row r="460" spans="1:24" ht="70" x14ac:dyDescent="0.2">
      <c r="A460" s="11" t="s">
        <v>6749</v>
      </c>
      <c r="B460" s="11" t="s">
        <v>6750</v>
      </c>
      <c r="C460" s="13" t="s">
        <v>6939</v>
      </c>
      <c r="D460" s="9" t="s">
        <v>6940</v>
      </c>
      <c r="E460" s="11" t="s">
        <v>6941</v>
      </c>
      <c r="F460" s="11" t="s">
        <v>6942</v>
      </c>
      <c r="G460" s="11" t="s">
        <v>6943</v>
      </c>
      <c r="H460" s="11" t="s">
        <v>6944</v>
      </c>
      <c r="I460" s="11" t="s">
        <v>6945</v>
      </c>
      <c r="J460" s="11" t="s">
        <v>6946</v>
      </c>
      <c r="K460" s="11" t="s">
        <v>6947</v>
      </c>
      <c r="L460" s="11" t="s">
        <v>6948</v>
      </c>
      <c r="M460" s="11" t="s">
        <v>6949</v>
      </c>
      <c r="N460" s="11" t="s">
        <v>6950</v>
      </c>
      <c r="O460" s="11" t="s">
        <v>6951</v>
      </c>
      <c r="P460" s="11" t="s">
        <v>6952</v>
      </c>
      <c r="Q460" s="11" t="s">
        <v>1263</v>
      </c>
      <c r="R460" s="11" t="s">
        <v>87</v>
      </c>
      <c r="S460" s="11" t="s">
        <v>87</v>
      </c>
      <c r="T460" s="11" t="s">
        <v>6953</v>
      </c>
      <c r="U460" s="14"/>
      <c r="V460" s="14"/>
      <c r="W460" s="15" t="str">
        <f t="shared" si="7"/>
        <v/>
      </c>
      <c r="X460" s="16"/>
    </row>
    <row r="461" spans="1:24" ht="70" x14ac:dyDescent="0.2">
      <c r="A461" s="11" t="s">
        <v>6749</v>
      </c>
      <c r="B461" s="11" t="s">
        <v>6750</v>
      </c>
      <c r="C461" s="13" t="s">
        <v>6954</v>
      </c>
      <c r="D461" s="9" t="s">
        <v>6955</v>
      </c>
      <c r="E461" s="11" t="s">
        <v>6956</v>
      </c>
      <c r="F461" s="11" t="s">
        <v>6957</v>
      </c>
      <c r="G461" s="11" t="s">
        <v>6958</v>
      </c>
      <c r="H461" s="11" t="s">
        <v>6959</v>
      </c>
      <c r="I461" s="11" t="s">
        <v>6960</v>
      </c>
      <c r="J461" s="11" t="s">
        <v>6961</v>
      </c>
      <c r="K461" s="11" t="s">
        <v>6962</v>
      </c>
      <c r="L461" s="11" t="s">
        <v>6963</v>
      </c>
      <c r="M461" s="11" t="s">
        <v>6964</v>
      </c>
      <c r="N461" s="11" t="s">
        <v>1659</v>
      </c>
      <c r="O461" s="11" t="s">
        <v>3484</v>
      </c>
      <c r="P461" s="11" t="s">
        <v>1661</v>
      </c>
      <c r="Q461" s="11" t="s">
        <v>289</v>
      </c>
      <c r="R461" s="11" t="s">
        <v>87</v>
      </c>
      <c r="S461" s="11" t="s">
        <v>87</v>
      </c>
      <c r="T461" s="11" t="s">
        <v>6965</v>
      </c>
      <c r="U461" s="14"/>
      <c r="V461" s="14"/>
      <c r="W461" s="15" t="str">
        <f t="shared" si="7"/>
        <v/>
      </c>
      <c r="X461" s="16"/>
    </row>
    <row r="462" spans="1:24" ht="70" x14ac:dyDescent="0.2">
      <c r="A462" s="11" t="s">
        <v>6749</v>
      </c>
      <c r="B462" s="11" t="s">
        <v>6750</v>
      </c>
      <c r="C462" s="13" t="s">
        <v>6966</v>
      </c>
      <c r="D462" s="9" t="s">
        <v>6967</v>
      </c>
      <c r="E462" s="11" t="s">
        <v>6968</v>
      </c>
      <c r="F462" s="11" t="s">
        <v>6969</v>
      </c>
      <c r="G462" s="11" t="s">
        <v>6970</v>
      </c>
      <c r="H462" s="11" t="s">
        <v>6971</v>
      </c>
      <c r="I462" s="11" t="s">
        <v>6972</v>
      </c>
      <c r="J462" s="11" t="s">
        <v>6973</v>
      </c>
      <c r="K462" s="11" t="s">
        <v>6974</v>
      </c>
      <c r="L462" s="11" t="s">
        <v>6975</v>
      </c>
      <c r="M462" s="11" t="s">
        <v>6976</v>
      </c>
      <c r="N462" s="11" t="s">
        <v>6977</v>
      </c>
      <c r="O462" s="11" t="s">
        <v>6978</v>
      </c>
      <c r="P462" s="11" t="s">
        <v>6979</v>
      </c>
      <c r="Q462" s="11" t="s">
        <v>87</v>
      </c>
      <c r="R462" s="11" t="s">
        <v>87</v>
      </c>
      <c r="S462" s="11" t="s">
        <v>87</v>
      </c>
      <c r="T462" s="11" t="s">
        <v>6980</v>
      </c>
      <c r="U462" s="14"/>
      <c r="V462" s="14"/>
      <c r="W462" s="15" t="str">
        <f t="shared" si="7"/>
        <v/>
      </c>
      <c r="X462" s="16"/>
    </row>
    <row r="463" spans="1:24" ht="70" x14ac:dyDescent="0.2">
      <c r="A463" s="11" t="s">
        <v>6749</v>
      </c>
      <c r="B463" s="11" t="s">
        <v>6750</v>
      </c>
      <c r="C463" s="13" t="s">
        <v>6981</v>
      </c>
      <c r="D463" s="9" t="s">
        <v>6982</v>
      </c>
      <c r="E463" s="11" t="s">
        <v>6983</v>
      </c>
      <c r="F463" s="11" t="s">
        <v>6984</v>
      </c>
      <c r="G463" s="11" t="s">
        <v>6985</v>
      </c>
      <c r="H463" s="11" t="s">
        <v>6986</v>
      </c>
      <c r="I463" s="11" t="s">
        <v>6987</v>
      </c>
      <c r="J463" s="11" t="s">
        <v>6988</v>
      </c>
      <c r="K463" s="11" t="s">
        <v>6989</v>
      </c>
      <c r="L463" s="11" t="s">
        <v>6990</v>
      </c>
      <c r="M463" s="11" t="s">
        <v>6991</v>
      </c>
      <c r="N463" s="11" t="s">
        <v>1965</v>
      </c>
      <c r="O463" s="11" t="s">
        <v>6992</v>
      </c>
      <c r="P463" s="11" t="s">
        <v>2159</v>
      </c>
      <c r="Q463" s="11" t="s">
        <v>2160</v>
      </c>
      <c r="R463" s="11" t="s">
        <v>87</v>
      </c>
      <c r="S463" s="11" t="s">
        <v>87</v>
      </c>
      <c r="T463" s="11" t="s">
        <v>6993</v>
      </c>
      <c r="U463" s="14"/>
      <c r="V463" s="14"/>
      <c r="W463" s="15" t="str">
        <f t="shared" si="7"/>
        <v/>
      </c>
      <c r="X463" s="16"/>
    </row>
    <row r="464" spans="1:24" ht="56" x14ac:dyDescent="0.2">
      <c r="A464" s="11" t="s">
        <v>6749</v>
      </c>
      <c r="B464" s="11" t="s">
        <v>6750</v>
      </c>
      <c r="C464" s="13" t="s">
        <v>6994</v>
      </c>
      <c r="D464" s="9" t="s">
        <v>6995</v>
      </c>
      <c r="E464" s="11" t="s">
        <v>6996</v>
      </c>
      <c r="F464" s="11" t="s">
        <v>6997</v>
      </c>
      <c r="G464" s="11" t="s">
        <v>6998</v>
      </c>
      <c r="H464" s="11" t="s">
        <v>6999</v>
      </c>
      <c r="I464" s="11" t="s">
        <v>7000</v>
      </c>
      <c r="J464" s="11" t="s">
        <v>7001</v>
      </c>
      <c r="K464" s="11" t="s">
        <v>7002</v>
      </c>
      <c r="L464" s="11" t="s">
        <v>7003</v>
      </c>
      <c r="M464" s="11" t="s">
        <v>7004</v>
      </c>
      <c r="N464" s="11" t="s">
        <v>7005</v>
      </c>
      <c r="O464" s="11" t="s">
        <v>4080</v>
      </c>
      <c r="P464" s="11" t="s">
        <v>4559</v>
      </c>
      <c r="Q464" s="11" t="s">
        <v>3324</v>
      </c>
      <c r="R464" s="11" t="s">
        <v>87</v>
      </c>
      <c r="S464" s="11" t="s">
        <v>87</v>
      </c>
      <c r="T464" s="11" t="s">
        <v>7006</v>
      </c>
      <c r="U464" s="14"/>
      <c r="V464" s="14"/>
      <c r="W464" s="15" t="str">
        <f t="shared" si="7"/>
        <v/>
      </c>
      <c r="X464" s="16"/>
    </row>
    <row r="465" spans="1:24" ht="56" x14ac:dyDescent="0.2">
      <c r="A465" s="11" t="s">
        <v>6749</v>
      </c>
      <c r="B465" s="11" t="s">
        <v>6750</v>
      </c>
      <c r="C465" s="13" t="s">
        <v>7007</v>
      </c>
      <c r="D465" s="9" t="s">
        <v>7008</v>
      </c>
      <c r="E465" s="11" t="s">
        <v>7009</v>
      </c>
      <c r="F465" s="11" t="s">
        <v>7010</v>
      </c>
      <c r="G465" s="11" t="s">
        <v>7011</v>
      </c>
      <c r="H465" s="11" t="s">
        <v>7012</v>
      </c>
      <c r="I465" s="11" t="s">
        <v>7013</v>
      </c>
      <c r="J465" s="11" t="s">
        <v>7014</v>
      </c>
      <c r="K465" s="11" t="s">
        <v>7015</v>
      </c>
      <c r="L465" s="11" t="s">
        <v>7016</v>
      </c>
      <c r="M465" s="11" t="s">
        <v>7017</v>
      </c>
      <c r="N465" s="11" t="s">
        <v>7018</v>
      </c>
      <c r="O465" s="11" t="s">
        <v>7019</v>
      </c>
      <c r="P465" s="11" t="s">
        <v>7020</v>
      </c>
      <c r="Q465" s="11" t="s">
        <v>1263</v>
      </c>
      <c r="R465" s="11" t="s">
        <v>87</v>
      </c>
      <c r="S465" s="11" t="s">
        <v>87</v>
      </c>
      <c r="T465" s="11" t="s">
        <v>7021</v>
      </c>
      <c r="U465" s="14"/>
      <c r="V465" s="14"/>
      <c r="W465" s="15" t="str">
        <f t="shared" si="7"/>
        <v/>
      </c>
      <c r="X465" s="16"/>
    </row>
    <row r="466" spans="1:24" ht="56" x14ac:dyDescent="0.2">
      <c r="A466" s="11" t="s">
        <v>6749</v>
      </c>
      <c r="B466" s="11" t="s">
        <v>6750</v>
      </c>
      <c r="C466" s="13" t="s">
        <v>7022</v>
      </c>
      <c r="D466" s="9" t="s">
        <v>7023</v>
      </c>
      <c r="E466" s="11" t="s">
        <v>7024</v>
      </c>
      <c r="F466" s="11" t="s">
        <v>7025</v>
      </c>
      <c r="G466" s="11" t="s">
        <v>7026</v>
      </c>
      <c r="H466" s="11" t="s">
        <v>7027</v>
      </c>
      <c r="I466" s="11" t="s">
        <v>7028</v>
      </c>
      <c r="J466" s="11" t="s">
        <v>7029</v>
      </c>
      <c r="K466" s="11" t="s">
        <v>7030</v>
      </c>
      <c r="L466" s="11" t="s">
        <v>7031</v>
      </c>
      <c r="M466" s="11" t="s">
        <v>7032</v>
      </c>
      <c r="N466" s="11" t="s">
        <v>7033</v>
      </c>
      <c r="O466" s="11" t="s">
        <v>7034</v>
      </c>
      <c r="P466" s="11" t="s">
        <v>7035</v>
      </c>
      <c r="Q466" s="11" t="s">
        <v>5832</v>
      </c>
      <c r="R466" s="11" t="s">
        <v>87</v>
      </c>
      <c r="S466" s="11" t="s">
        <v>87</v>
      </c>
      <c r="T466" s="11" t="s">
        <v>7036</v>
      </c>
      <c r="U466" s="14"/>
      <c r="V466" s="14"/>
      <c r="W466" s="15" t="str">
        <f t="shared" si="7"/>
        <v/>
      </c>
      <c r="X466" s="16"/>
    </row>
    <row r="467" spans="1:24" ht="70" x14ac:dyDescent="0.2">
      <c r="A467" s="11" t="s">
        <v>6749</v>
      </c>
      <c r="B467" s="11" t="s">
        <v>6750</v>
      </c>
      <c r="C467" s="13" t="s">
        <v>7037</v>
      </c>
      <c r="D467" s="9" t="s">
        <v>7038</v>
      </c>
      <c r="E467" s="11" t="s">
        <v>7039</v>
      </c>
      <c r="F467" s="11" t="s">
        <v>7040</v>
      </c>
      <c r="G467" s="11" t="s">
        <v>7041</v>
      </c>
      <c r="H467" s="11" t="s">
        <v>7042</v>
      </c>
      <c r="I467" s="11" t="s">
        <v>7043</v>
      </c>
      <c r="J467" s="11" t="s">
        <v>7044</v>
      </c>
      <c r="K467" s="11" t="s">
        <v>7045</v>
      </c>
      <c r="L467" s="11" t="s">
        <v>7046</v>
      </c>
      <c r="M467" s="11" t="s">
        <v>7047</v>
      </c>
      <c r="N467" s="11" t="s">
        <v>7048</v>
      </c>
      <c r="O467" s="11" t="s">
        <v>7049</v>
      </c>
      <c r="P467" s="11" t="s">
        <v>7050</v>
      </c>
      <c r="Q467" s="11" t="s">
        <v>5832</v>
      </c>
      <c r="R467" s="11" t="s">
        <v>87</v>
      </c>
      <c r="S467" s="11" t="s">
        <v>87</v>
      </c>
      <c r="T467" s="11" t="s">
        <v>7051</v>
      </c>
      <c r="U467" s="14"/>
      <c r="V467" s="14"/>
      <c r="W467" s="15" t="str">
        <f t="shared" si="7"/>
        <v/>
      </c>
      <c r="X467" s="16"/>
    </row>
    <row r="468" spans="1:24" ht="70" x14ac:dyDescent="0.2">
      <c r="A468" s="11" t="s">
        <v>6749</v>
      </c>
      <c r="B468" s="11" t="s">
        <v>7052</v>
      </c>
      <c r="C468" s="13" t="s">
        <v>7053</v>
      </c>
      <c r="D468" s="9" t="s">
        <v>7054</v>
      </c>
      <c r="E468" s="11" t="s">
        <v>7055</v>
      </c>
      <c r="F468" s="11" t="s">
        <v>7056</v>
      </c>
      <c r="G468" s="11" t="s">
        <v>7057</v>
      </c>
      <c r="H468" s="11" t="s">
        <v>7058</v>
      </c>
      <c r="I468" s="11" t="s">
        <v>7059</v>
      </c>
      <c r="J468" s="11" t="s">
        <v>7060</v>
      </c>
      <c r="K468" s="11" t="s">
        <v>7061</v>
      </c>
      <c r="L468" s="11" t="s">
        <v>7062</v>
      </c>
      <c r="M468" s="11" t="s">
        <v>7063</v>
      </c>
      <c r="N468" s="11" t="s">
        <v>7064</v>
      </c>
      <c r="O468" s="11" t="s">
        <v>7065</v>
      </c>
      <c r="P468" s="11" t="s">
        <v>7066</v>
      </c>
      <c r="Q468" s="11" t="s">
        <v>1263</v>
      </c>
      <c r="R468" s="11" t="s">
        <v>87</v>
      </c>
      <c r="S468" s="11" t="s">
        <v>87</v>
      </c>
      <c r="T468" s="11" t="s">
        <v>7067</v>
      </c>
      <c r="U468" s="14"/>
      <c r="V468" s="14"/>
      <c r="W468" s="15" t="str">
        <f t="shared" si="7"/>
        <v/>
      </c>
      <c r="X468" s="16"/>
    </row>
    <row r="469" spans="1:24" ht="70" x14ac:dyDescent="0.2">
      <c r="A469" s="11" t="s">
        <v>6749</v>
      </c>
      <c r="B469" s="11" t="s">
        <v>7052</v>
      </c>
      <c r="C469" s="13" t="s">
        <v>7068</v>
      </c>
      <c r="D469" s="9" t="s">
        <v>7069</v>
      </c>
      <c r="E469" s="11" t="s">
        <v>7070</v>
      </c>
      <c r="F469" s="11" t="s">
        <v>7071</v>
      </c>
      <c r="G469" s="11" t="s">
        <v>7072</v>
      </c>
      <c r="H469" s="11" t="s">
        <v>7073</v>
      </c>
      <c r="I469" s="11" t="s">
        <v>7074</v>
      </c>
      <c r="J469" s="11" t="s">
        <v>7075</v>
      </c>
      <c r="K469" s="11" t="s">
        <v>7076</v>
      </c>
      <c r="L469" s="11" t="s">
        <v>7077</v>
      </c>
      <c r="M469" s="11" t="s">
        <v>7078</v>
      </c>
      <c r="N469" s="11" t="s">
        <v>7079</v>
      </c>
      <c r="O469" s="11" t="s">
        <v>7080</v>
      </c>
      <c r="P469" s="11" t="s">
        <v>1262</v>
      </c>
      <c r="Q469" s="11" t="s">
        <v>7081</v>
      </c>
      <c r="R469" s="11" t="s">
        <v>87</v>
      </c>
      <c r="S469" s="11" t="s">
        <v>87</v>
      </c>
      <c r="T469" s="11" t="s">
        <v>7082</v>
      </c>
      <c r="U469" s="14"/>
      <c r="V469" s="14"/>
      <c r="W469" s="15" t="str">
        <f t="shared" si="7"/>
        <v/>
      </c>
      <c r="X469" s="16"/>
    </row>
    <row r="470" spans="1:24" ht="70" x14ac:dyDescent="0.2">
      <c r="A470" s="11" t="s">
        <v>6749</v>
      </c>
      <c r="B470" s="11" t="s">
        <v>7052</v>
      </c>
      <c r="C470" s="13" t="s">
        <v>7083</v>
      </c>
      <c r="D470" s="9" t="s">
        <v>7084</v>
      </c>
      <c r="E470" s="11" t="s">
        <v>7085</v>
      </c>
      <c r="F470" s="11" t="s">
        <v>7086</v>
      </c>
      <c r="G470" s="11" t="s">
        <v>7087</v>
      </c>
      <c r="H470" s="11" t="s">
        <v>7088</v>
      </c>
      <c r="I470" s="11" t="s">
        <v>7089</v>
      </c>
      <c r="J470" s="11" t="s">
        <v>7090</v>
      </c>
      <c r="K470" s="11" t="s">
        <v>7091</v>
      </c>
      <c r="L470" s="11" t="s">
        <v>7092</v>
      </c>
      <c r="M470" s="11" t="s">
        <v>7093</v>
      </c>
      <c r="N470" s="11" t="s">
        <v>7094</v>
      </c>
      <c r="O470" s="11" t="s">
        <v>7095</v>
      </c>
      <c r="P470" s="11" t="s">
        <v>7096</v>
      </c>
      <c r="Q470" s="11" t="s">
        <v>7097</v>
      </c>
      <c r="R470" s="11" t="s">
        <v>87</v>
      </c>
      <c r="S470" s="11" t="s">
        <v>87</v>
      </c>
      <c r="T470" s="11" t="s">
        <v>7098</v>
      </c>
      <c r="U470" s="14"/>
      <c r="V470" s="14"/>
      <c r="W470" s="15" t="str">
        <f t="shared" si="7"/>
        <v/>
      </c>
      <c r="X470" s="16"/>
    </row>
    <row r="471" spans="1:24" ht="70" x14ac:dyDescent="0.2">
      <c r="A471" s="11" t="s">
        <v>6749</v>
      </c>
      <c r="B471" s="11" t="s">
        <v>7052</v>
      </c>
      <c r="C471" s="13" t="s">
        <v>7099</v>
      </c>
      <c r="D471" s="9" t="s">
        <v>7100</v>
      </c>
      <c r="E471" s="11" t="s">
        <v>7101</v>
      </c>
      <c r="F471" s="11" t="s">
        <v>7102</v>
      </c>
      <c r="G471" s="11" t="s">
        <v>7103</v>
      </c>
      <c r="H471" s="11" t="s">
        <v>7104</v>
      </c>
      <c r="I471" s="11" t="s">
        <v>7105</v>
      </c>
      <c r="J471" s="11" t="s">
        <v>7106</v>
      </c>
      <c r="K471" s="11" t="s">
        <v>7107</v>
      </c>
      <c r="L471" s="11" t="s">
        <v>7108</v>
      </c>
      <c r="M471" s="11" t="s">
        <v>7109</v>
      </c>
      <c r="N471" s="11" t="s">
        <v>7064</v>
      </c>
      <c r="O471" s="11" t="s">
        <v>7110</v>
      </c>
      <c r="P471" s="11" t="s">
        <v>7111</v>
      </c>
      <c r="Q471" s="11" t="s">
        <v>7112</v>
      </c>
      <c r="R471" s="11" t="s">
        <v>87</v>
      </c>
      <c r="S471" s="11" t="s">
        <v>87</v>
      </c>
      <c r="T471" s="11" t="s">
        <v>7113</v>
      </c>
      <c r="U471" s="14"/>
      <c r="V471" s="14"/>
      <c r="W471" s="15" t="str">
        <f t="shared" si="7"/>
        <v/>
      </c>
      <c r="X471" s="16"/>
    </row>
    <row r="472" spans="1:24" ht="70" x14ac:dyDescent="0.2">
      <c r="A472" s="11" t="s">
        <v>6749</v>
      </c>
      <c r="B472" s="11" t="s">
        <v>7052</v>
      </c>
      <c r="C472" s="13" t="s">
        <v>7114</v>
      </c>
      <c r="D472" s="9" t="s">
        <v>7115</v>
      </c>
      <c r="E472" s="11" t="s">
        <v>7116</v>
      </c>
      <c r="F472" s="11" t="s">
        <v>7117</v>
      </c>
      <c r="G472" s="11" t="s">
        <v>7118</v>
      </c>
      <c r="H472" s="11" t="s">
        <v>7119</v>
      </c>
      <c r="I472" s="11" t="s">
        <v>7120</v>
      </c>
      <c r="J472" s="11" t="s">
        <v>7121</v>
      </c>
      <c r="K472" s="11" t="s">
        <v>7122</v>
      </c>
      <c r="L472" s="11" t="s">
        <v>7123</v>
      </c>
      <c r="M472" s="11" t="s">
        <v>7124</v>
      </c>
      <c r="N472" s="11" t="s">
        <v>7125</v>
      </c>
      <c r="O472" s="11" t="s">
        <v>7126</v>
      </c>
      <c r="P472" s="11" t="s">
        <v>7127</v>
      </c>
      <c r="Q472" s="11" t="s">
        <v>7128</v>
      </c>
      <c r="R472" s="11" t="s">
        <v>87</v>
      </c>
      <c r="S472" s="11" t="s">
        <v>87</v>
      </c>
      <c r="T472" s="11" t="s">
        <v>7129</v>
      </c>
      <c r="U472" s="14"/>
      <c r="V472" s="14"/>
      <c r="W472" s="15" t="str">
        <f t="shared" si="7"/>
        <v/>
      </c>
      <c r="X472" s="16"/>
    </row>
    <row r="473" spans="1:24" ht="70" x14ac:dyDescent="0.2">
      <c r="A473" s="11" t="s">
        <v>6749</v>
      </c>
      <c r="B473" s="11" t="s">
        <v>7052</v>
      </c>
      <c r="C473" s="13" t="s">
        <v>7130</v>
      </c>
      <c r="D473" s="9" t="s">
        <v>7131</v>
      </c>
      <c r="E473" s="11" t="s">
        <v>7132</v>
      </c>
      <c r="F473" s="11" t="s">
        <v>7133</v>
      </c>
      <c r="G473" s="11" t="s">
        <v>7134</v>
      </c>
      <c r="H473" s="11" t="s">
        <v>7135</v>
      </c>
      <c r="I473" s="11" t="s">
        <v>7136</v>
      </c>
      <c r="J473" s="11" t="s">
        <v>7137</v>
      </c>
      <c r="K473" s="11" t="s">
        <v>7138</v>
      </c>
      <c r="L473" s="11" t="s">
        <v>7139</v>
      </c>
      <c r="M473" s="11" t="s">
        <v>7140</v>
      </c>
      <c r="N473" s="11" t="s">
        <v>6950</v>
      </c>
      <c r="O473" s="11" t="s">
        <v>7141</v>
      </c>
      <c r="P473" s="11" t="s">
        <v>7142</v>
      </c>
      <c r="Q473" s="11" t="s">
        <v>7143</v>
      </c>
      <c r="R473" s="11" t="s">
        <v>87</v>
      </c>
      <c r="S473" s="11" t="s">
        <v>87</v>
      </c>
      <c r="T473" s="11" t="s">
        <v>7144</v>
      </c>
      <c r="U473" s="14"/>
      <c r="V473" s="14"/>
      <c r="W473" s="15" t="str">
        <f t="shared" si="7"/>
        <v/>
      </c>
      <c r="X473" s="16"/>
    </row>
    <row r="474" spans="1:24" ht="70" x14ac:dyDescent="0.2">
      <c r="A474" s="11" t="s">
        <v>6749</v>
      </c>
      <c r="B474" s="11" t="s">
        <v>7052</v>
      </c>
      <c r="C474" s="13" t="s">
        <v>7145</v>
      </c>
      <c r="D474" s="9" t="s">
        <v>7146</v>
      </c>
      <c r="E474" s="11" t="s">
        <v>7147</v>
      </c>
      <c r="F474" s="11" t="s">
        <v>7148</v>
      </c>
      <c r="G474" s="11" t="s">
        <v>7149</v>
      </c>
      <c r="H474" s="11" t="s">
        <v>7150</v>
      </c>
      <c r="I474" s="11" t="s">
        <v>7151</v>
      </c>
      <c r="J474" s="11" t="s">
        <v>7152</v>
      </c>
      <c r="K474" s="11" t="s">
        <v>7153</v>
      </c>
      <c r="L474" s="11" t="s">
        <v>7154</v>
      </c>
      <c r="M474" s="11" t="s">
        <v>7155</v>
      </c>
      <c r="N474" s="11" t="s">
        <v>7156</v>
      </c>
      <c r="O474" s="11" t="s">
        <v>7157</v>
      </c>
      <c r="P474" s="11" t="s">
        <v>7158</v>
      </c>
      <c r="Q474" s="11" t="s">
        <v>7159</v>
      </c>
      <c r="R474" s="11" t="s">
        <v>87</v>
      </c>
      <c r="S474" s="11" t="s">
        <v>87</v>
      </c>
      <c r="T474" s="11" t="s">
        <v>7160</v>
      </c>
      <c r="U474" s="14"/>
      <c r="V474" s="14"/>
      <c r="W474" s="15" t="str">
        <f t="shared" si="7"/>
        <v/>
      </c>
      <c r="X474" s="16"/>
    </row>
    <row r="475" spans="1:24" ht="84" x14ac:dyDescent="0.2">
      <c r="A475" s="11" t="s">
        <v>6749</v>
      </c>
      <c r="B475" s="11" t="s">
        <v>7052</v>
      </c>
      <c r="C475" s="13" t="s">
        <v>7161</v>
      </c>
      <c r="D475" s="9" t="s">
        <v>7162</v>
      </c>
      <c r="E475" s="11" t="s">
        <v>7163</v>
      </c>
      <c r="F475" s="11" t="s">
        <v>7164</v>
      </c>
      <c r="G475" s="11" t="s">
        <v>7165</v>
      </c>
      <c r="H475" s="11" t="s">
        <v>7166</v>
      </c>
      <c r="I475" s="11" t="s">
        <v>7167</v>
      </c>
      <c r="J475" s="11" t="s">
        <v>7168</v>
      </c>
      <c r="K475" s="11" t="s">
        <v>7169</v>
      </c>
      <c r="L475" s="11" t="s">
        <v>7170</v>
      </c>
      <c r="M475" s="11" t="s">
        <v>7171</v>
      </c>
      <c r="N475" s="11" t="s">
        <v>7172</v>
      </c>
      <c r="O475" s="11" t="s">
        <v>7173</v>
      </c>
      <c r="P475" s="11" t="s">
        <v>7174</v>
      </c>
      <c r="Q475" s="11" t="s">
        <v>7175</v>
      </c>
      <c r="R475" s="11" t="s">
        <v>87</v>
      </c>
      <c r="S475" s="11" t="s">
        <v>87</v>
      </c>
      <c r="T475" s="11" t="s">
        <v>7176</v>
      </c>
      <c r="U475" s="14"/>
      <c r="V475" s="14"/>
      <c r="W475" s="15" t="str">
        <f t="shared" si="7"/>
        <v/>
      </c>
      <c r="X475" s="16"/>
    </row>
    <row r="476" spans="1:24" ht="70" x14ac:dyDescent="0.2">
      <c r="A476" s="11" t="s">
        <v>6749</v>
      </c>
      <c r="B476" s="11" t="s">
        <v>7052</v>
      </c>
      <c r="C476" s="13" t="s">
        <v>7177</v>
      </c>
      <c r="D476" s="9" t="s">
        <v>7178</v>
      </c>
      <c r="E476" s="11" t="s">
        <v>7179</v>
      </c>
      <c r="F476" s="11" t="s">
        <v>7180</v>
      </c>
      <c r="G476" s="11" t="s">
        <v>7181</v>
      </c>
      <c r="H476" s="11" t="s">
        <v>7182</v>
      </c>
      <c r="I476" s="11" t="s">
        <v>7183</v>
      </c>
      <c r="J476" s="11" t="s">
        <v>7184</v>
      </c>
      <c r="K476" s="11" t="s">
        <v>7185</v>
      </c>
      <c r="L476" s="11" t="s">
        <v>7186</v>
      </c>
      <c r="M476" s="11" t="s">
        <v>7187</v>
      </c>
      <c r="N476" s="11" t="s">
        <v>7125</v>
      </c>
      <c r="O476" s="11" t="s">
        <v>7188</v>
      </c>
      <c r="P476" s="11" t="s">
        <v>7158</v>
      </c>
      <c r="Q476" s="11" t="s">
        <v>7128</v>
      </c>
      <c r="R476" s="11" t="s">
        <v>87</v>
      </c>
      <c r="S476" s="11" t="s">
        <v>87</v>
      </c>
      <c r="T476" s="11" t="s">
        <v>7189</v>
      </c>
      <c r="U476" s="14"/>
      <c r="V476" s="14"/>
      <c r="W476" s="15" t="str">
        <f t="shared" si="7"/>
        <v/>
      </c>
      <c r="X476" s="16"/>
    </row>
    <row r="477" spans="1:24" ht="70" x14ac:dyDescent="0.2">
      <c r="A477" s="11" t="s">
        <v>6749</v>
      </c>
      <c r="B477" s="11" t="s">
        <v>7052</v>
      </c>
      <c r="C477" s="13" t="s">
        <v>7190</v>
      </c>
      <c r="D477" s="9" t="s">
        <v>7191</v>
      </c>
      <c r="E477" s="11" t="s">
        <v>7192</v>
      </c>
      <c r="F477" s="11" t="s">
        <v>7193</v>
      </c>
      <c r="G477" s="11" t="s">
        <v>7194</v>
      </c>
      <c r="H477" s="11" t="s">
        <v>7195</v>
      </c>
      <c r="I477" s="11" t="s">
        <v>7196</v>
      </c>
      <c r="J477" s="11" t="s">
        <v>7197</v>
      </c>
      <c r="K477" s="11" t="s">
        <v>7198</v>
      </c>
      <c r="L477" s="11" t="s">
        <v>7199</v>
      </c>
      <c r="M477" s="11" t="s">
        <v>7200</v>
      </c>
      <c r="N477" s="11" t="s">
        <v>7201</v>
      </c>
      <c r="O477" s="11" t="s">
        <v>7188</v>
      </c>
      <c r="P477" s="11" t="s">
        <v>7202</v>
      </c>
      <c r="Q477" s="11" t="s">
        <v>87</v>
      </c>
      <c r="R477" s="11" t="s">
        <v>87</v>
      </c>
      <c r="S477" s="11" t="s">
        <v>87</v>
      </c>
      <c r="T477" s="11" t="s">
        <v>7203</v>
      </c>
      <c r="U477" s="14"/>
      <c r="V477" s="14"/>
      <c r="W477" s="15" t="str">
        <f t="shared" si="7"/>
        <v/>
      </c>
      <c r="X477" s="16"/>
    </row>
    <row r="478" spans="1:24" ht="70" x14ac:dyDescent="0.2">
      <c r="A478" s="11" t="s">
        <v>6749</v>
      </c>
      <c r="B478" s="11" t="s">
        <v>7052</v>
      </c>
      <c r="C478" s="13" t="s">
        <v>7204</v>
      </c>
      <c r="D478" s="9" t="s">
        <v>7205</v>
      </c>
      <c r="E478" s="11" t="s">
        <v>7206</v>
      </c>
      <c r="F478" s="11" t="s">
        <v>7207</v>
      </c>
      <c r="G478" s="11" t="s">
        <v>7208</v>
      </c>
      <c r="H478" s="11" t="s">
        <v>7209</v>
      </c>
      <c r="I478" s="11" t="s">
        <v>7210</v>
      </c>
      <c r="J478" s="11" t="s">
        <v>7211</v>
      </c>
      <c r="K478" s="11" t="s">
        <v>7212</v>
      </c>
      <c r="L478" s="11" t="s">
        <v>7213</v>
      </c>
      <c r="M478" s="11" t="s">
        <v>7214</v>
      </c>
      <c r="N478" s="11" t="s">
        <v>7215</v>
      </c>
      <c r="O478" s="11" t="s">
        <v>7216</v>
      </c>
      <c r="P478" s="11" t="s">
        <v>7217</v>
      </c>
      <c r="Q478" s="11" t="s">
        <v>7218</v>
      </c>
      <c r="R478" s="11" t="s">
        <v>87</v>
      </c>
      <c r="S478" s="11" t="s">
        <v>87</v>
      </c>
      <c r="T478" s="11" t="s">
        <v>7219</v>
      </c>
      <c r="U478" s="14"/>
      <c r="V478" s="14"/>
      <c r="W478" s="15" t="str">
        <f t="shared" si="7"/>
        <v/>
      </c>
      <c r="X478" s="16"/>
    </row>
    <row r="479" spans="1:24" ht="84" x14ac:dyDescent="0.2">
      <c r="A479" s="11" t="s">
        <v>6749</v>
      </c>
      <c r="B479" s="11" t="s">
        <v>7052</v>
      </c>
      <c r="C479" s="13" t="s">
        <v>7220</v>
      </c>
      <c r="D479" s="9" t="s">
        <v>7221</v>
      </c>
      <c r="E479" s="11" t="s">
        <v>7222</v>
      </c>
      <c r="F479" s="11" t="s">
        <v>7223</v>
      </c>
      <c r="G479" s="11" t="s">
        <v>7224</v>
      </c>
      <c r="H479" s="11" t="s">
        <v>7225</v>
      </c>
      <c r="I479" s="11" t="s">
        <v>7226</v>
      </c>
      <c r="J479" s="11" t="s">
        <v>7227</v>
      </c>
      <c r="K479" s="11" t="s">
        <v>7228</v>
      </c>
      <c r="L479" s="11" t="s">
        <v>7229</v>
      </c>
      <c r="M479" s="11" t="s">
        <v>7230</v>
      </c>
      <c r="N479" s="11" t="s">
        <v>7231</v>
      </c>
      <c r="O479" s="11" t="s">
        <v>7232</v>
      </c>
      <c r="P479" s="11" t="s">
        <v>7233</v>
      </c>
      <c r="Q479" s="11" t="s">
        <v>7234</v>
      </c>
      <c r="R479" s="11" t="s">
        <v>87</v>
      </c>
      <c r="S479" s="11" t="s">
        <v>87</v>
      </c>
      <c r="T479" s="11" t="s">
        <v>7235</v>
      </c>
      <c r="U479" s="14"/>
      <c r="V479" s="14"/>
      <c r="W479" s="15" t="str">
        <f t="shared" si="7"/>
        <v/>
      </c>
      <c r="X479" s="16"/>
    </row>
    <row r="480" spans="1:24" ht="84" x14ac:dyDescent="0.2">
      <c r="A480" s="11" t="s">
        <v>6749</v>
      </c>
      <c r="B480" s="11" t="s">
        <v>7052</v>
      </c>
      <c r="C480" s="13" t="s">
        <v>7236</v>
      </c>
      <c r="D480" s="9" t="s">
        <v>7237</v>
      </c>
      <c r="E480" s="11" t="s">
        <v>7238</v>
      </c>
      <c r="F480" s="11" t="s">
        <v>7239</v>
      </c>
      <c r="G480" s="11" t="s">
        <v>7240</v>
      </c>
      <c r="H480" s="11" t="s">
        <v>7241</v>
      </c>
      <c r="I480" s="11" t="s">
        <v>7242</v>
      </c>
      <c r="J480" s="11" t="s">
        <v>7243</v>
      </c>
      <c r="K480" s="11" t="s">
        <v>7244</v>
      </c>
      <c r="L480" s="11" t="s">
        <v>7245</v>
      </c>
      <c r="M480" s="11" t="s">
        <v>7246</v>
      </c>
      <c r="N480" s="11" t="s">
        <v>7247</v>
      </c>
      <c r="O480" s="11" t="s">
        <v>7248</v>
      </c>
      <c r="P480" s="11" t="s">
        <v>7249</v>
      </c>
      <c r="Q480" s="11" t="s">
        <v>87</v>
      </c>
      <c r="R480" s="11" t="s">
        <v>87</v>
      </c>
      <c r="S480" s="11" t="s">
        <v>87</v>
      </c>
      <c r="T480" s="11" t="s">
        <v>7250</v>
      </c>
      <c r="U480" s="14"/>
      <c r="V480" s="14"/>
      <c r="W480" s="15" t="str">
        <f t="shared" si="7"/>
        <v/>
      </c>
      <c r="X480" s="16"/>
    </row>
    <row r="481" spans="1:24" ht="70" x14ac:dyDescent="0.2">
      <c r="A481" s="11" t="s">
        <v>6749</v>
      </c>
      <c r="B481" s="11" t="s">
        <v>7052</v>
      </c>
      <c r="C481" s="13" t="s">
        <v>7251</v>
      </c>
      <c r="D481" s="9" t="s">
        <v>7252</v>
      </c>
      <c r="E481" s="11" t="s">
        <v>7253</v>
      </c>
      <c r="F481" s="11" t="s">
        <v>7254</v>
      </c>
      <c r="G481" s="11" t="s">
        <v>7255</v>
      </c>
      <c r="H481" s="11" t="s">
        <v>7256</v>
      </c>
      <c r="I481" s="11" t="s">
        <v>7257</v>
      </c>
      <c r="J481" s="11" t="s">
        <v>7258</v>
      </c>
      <c r="K481" s="11" t="s">
        <v>7259</v>
      </c>
      <c r="L481" s="11" t="s">
        <v>7260</v>
      </c>
      <c r="M481" s="11" t="s">
        <v>7261</v>
      </c>
      <c r="N481" s="11" t="s">
        <v>7262</v>
      </c>
      <c r="O481" s="11" t="s">
        <v>7263</v>
      </c>
      <c r="P481" s="11" t="s">
        <v>7264</v>
      </c>
      <c r="Q481" s="11" t="s">
        <v>7265</v>
      </c>
      <c r="R481" s="11" t="s">
        <v>87</v>
      </c>
      <c r="S481" s="11" t="s">
        <v>87</v>
      </c>
      <c r="T481" s="11" t="s">
        <v>7266</v>
      </c>
      <c r="U481" s="14"/>
      <c r="V481" s="14"/>
      <c r="W481" s="15" t="str">
        <f t="shared" si="7"/>
        <v/>
      </c>
      <c r="X481" s="16"/>
    </row>
    <row r="482" spans="1:24" ht="70" x14ac:dyDescent="0.2">
      <c r="A482" s="11" t="s">
        <v>6749</v>
      </c>
      <c r="B482" s="11" t="s">
        <v>7052</v>
      </c>
      <c r="C482" s="13" t="s">
        <v>7267</v>
      </c>
      <c r="D482" s="9" t="s">
        <v>7268</v>
      </c>
      <c r="E482" s="11" t="s">
        <v>7269</v>
      </c>
      <c r="F482" s="11" t="s">
        <v>7270</v>
      </c>
      <c r="G482" s="11" t="s">
        <v>7271</v>
      </c>
      <c r="H482" s="11" t="s">
        <v>7272</v>
      </c>
      <c r="I482" s="11" t="s">
        <v>7273</v>
      </c>
      <c r="J482" s="11" t="s">
        <v>7274</v>
      </c>
      <c r="K482" s="11" t="s">
        <v>7275</v>
      </c>
      <c r="L482" s="11" t="s">
        <v>7276</v>
      </c>
      <c r="M482" s="11" t="s">
        <v>7277</v>
      </c>
      <c r="N482" s="11" t="s">
        <v>7278</v>
      </c>
      <c r="O482" s="11" t="s">
        <v>7279</v>
      </c>
      <c r="P482" s="11" t="s">
        <v>7280</v>
      </c>
      <c r="Q482" s="11" t="s">
        <v>87</v>
      </c>
      <c r="R482" s="11" t="s">
        <v>87</v>
      </c>
      <c r="S482" s="11" t="s">
        <v>87</v>
      </c>
      <c r="T482" s="11" t="s">
        <v>7281</v>
      </c>
      <c r="U482" s="14"/>
      <c r="V482" s="14"/>
      <c r="W482" s="15" t="str">
        <f t="shared" si="7"/>
        <v/>
      </c>
      <c r="X482" s="16"/>
    </row>
    <row r="483" spans="1:24" ht="84" x14ac:dyDescent="0.2">
      <c r="A483" s="11" t="s">
        <v>6749</v>
      </c>
      <c r="B483" s="11" t="s">
        <v>7052</v>
      </c>
      <c r="C483" s="13" t="s">
        <v>7282</v>
      </c>
      <c r="D483" s="9" t="s">
        <v>7283</v>
      </c>
      <c r="E483" s="11" t="s">
        <v>7284</v>
      </c>
      <c r="F483" s="11" t="s">
        <v>7285</v>
      </c>
      <c r="G483" s="11" t="s">
        <v>7286</v>
      </c>
      <c r="H483" s="11" t="s">
        <v>7287</v>
      </c>
      <c r="I483" s="11" t="s">
        <v>7288</v>
      </c>
      <c r="J483" s="11" t="s">
        <v>7289</v>
      </c>
      <c r="K483" s="11" t="s">
        <v>7290</v>
      </c>
      <c r="L483" s="11" t="s">
        <v>7291</v>
      </c>
      <c r="M483" s="11" t="s">
        <v>7292</v>
      </c>
      <c r="N483" s="11" t="s">
        <v>7293</v>
      </c>
      <c r="O483" s="11" t="s">
        <v>7294</v>
      </c>
      <c r="P483" s="11" t="s">
        <v>7295</v>
      </c>
      <c r="Q483" s="11" t="s">
        <v>87</v>
      </c>
      <c r="R483" s="11" t="s">
        <v>87</v>
      </c>
      <c r="S483" s="11" t="s">
        <v>87</v>
      </c>
      <c r="T483" s="11" t="s">
        <v>7296</v>
      </c>
      <c r="U483" s="14"/>
      <c r="V483" s="14"/>
      <c r="W483" s="15" t="str">
        <f t="shared" si="7"/>
        <v/>
      </c>
      <c r="X483" s="16"/>
    </row>
    <row r="484" spans="1:24" ht="70" x14ac:dyDescent="0.2">
      <c r="A484" s="11" t="s">
        <v>6749</v>
      </c>
      <c r="B484" s="11" t="s">
        <v>7052</v>
      </c>
      <c r="C484" s="13" t="s">
        <v>7297</v>
      </c>
      <c r="D484" s="9" t="s">
        <v>7298</v>
      </c>
      <c r="E484" s="11" t="s">
        <v>7299</v>
      </c>
      <c r="F484" s="11" t="s">
        <v>7300</v>
      </c>
      <c r="G484" s="11" t="s">
        <v>7301</v>
      </c>
      <c r="H484" s="11" t="s">
        <v>7302</v>
      </c>
      <c r="I484" s="11" t="s">
        <v>7303</v>
      </c>
      <c r="J484" s="11" t="s">
        <v>7304</v>
      </c>
      <c r="K484" s="11" t="s">
        <v>7305</v>
      </c>
      <c r="L484" s="11" t="s">
        <v>7306</v>
      </c>
      <c r="M484" s="11" t="s">
        <v>7307</v>
      </c>
      <c r="N484" s="11" t="s">
        <v>7308</v>
      </c>
      <c r="O484" s="11" t="s">
        <v>7309</v>
      </c>
      <c r="P484" s="11" t="s">
        <v>7310</v>
      </c>
      <c r="Q484" s="11" t="s">
        <v>7311</v>
      </c>
      <c r="R484" s="11" t="s">
        <v>87</v>
      </c>
      <c r="S484" s="11" t="s">
        <v>87</v>
      </c>
      <c r="T484" s="11" t="s">
        <v>7312</v>
      </c>
      <c r="U484" s="14"/>
      <c r="V484" s="14"/>
      <c r="W484" s="15" t="str">
        <f t="shared" si="7"/>
        <v/>
      </c>
      <c r="X484" s="16"/>
    </row>
    <row r="485" spans="1:24" ht="70" x14ac:dyDescent="0.2">
      <c r="A485" s="11" t="s">
        <v>6749</v>
      </c>
      <c r="B485" s="11" t="s">
        <v>7052</v>
      </c>
      <c r="C485" s="13" t="s">
        <v>7313</v>
      </c>
      <c r="D485" s="9" t="s">
        <v>7314</v>
      </c>
      <c r="E485" s="11" t="s">
        <v>7315</v>
      </c>
      <c r="F485" s="11" t="s">
        <v>7316</v>
      </c>
      <c r="G485" s="11" t="s">
        <v>7317</v>
      </c>
      <c r="H485" s="11" t="s">
        <v>7318</v>
      </c>
      <c r="I485" s="11" t="s">
        <v>7319</v>
      </c>
      <c r="J485" s="11" t="s">
        <v>7320</v>
      </c>
      <c r="K485" s="11" t="s">
        <v>7321</v>
      </c>
      <c r="L485" s="11" t="s">
        <v>7322</v>
      </c>
      <c r="M485" s="11" t="s">
        <v>7323</v>
      </c>
      <c r="N485" s="11" t="s">
        <v>7324</v>
      </c>
      <c r="O485" s="11" t="s">
        <v>7325</v>
      </c>
      <c r="P485" s="11" t="s">
        <v>7326</v>
      </c>
      <c r="Q485" s="11" t="s">
        <v>7327</v>
      </c>
      <c r="R485" s="11" t="s">
        <v>87</v>
      </c>
      <c r="S485" s="11" t="s">
        <v>87</v>
      </c>
      <c r="T485" s="11" t="s">
        <v>7328</v>
      </c>
      <c r="U485" s="14"/>
      <c r="V485" s="14"/>
      <c r="W485" s="15" t="str">
        <f t="shared" si="7"/>
        <v/>
      </c>
      <c r="X485" s="16"/>
    </row>
    <row r="486" spans="1:24" ht="70" x14ac:dyDescent="0.2">
      <c r="A486" s="11" t="s">
        <v>6749</v>
      </c>
      <c r="B486" s="11" t="s">
        <v>7052</v>
      </c>
      <c r="C486" s="13" t="s">
        <v>7329</v>
      </c>
      <c r="D486" s="9" t="s">
        <v>7330</v>
      </c>
      <c r="E486" s="11" t="s">
        <v>7331</v>
      </c>
      <c r="F486" s="11" t="s">
        <v>7332</v>
      </c>
      <c r="G486" s="11" t="s">
        <v>7333</v>
      </c>
      <c r="H486" s="11" t="s">
        <v>7334</v>
      </c>
      <c r="I486" s="11" t="s">
        <v>7335</v>
      </c>
      <c r="J486" s="11" t="s">
        <v>7336</v>
      </c>
      <c r="K486" s="11" t="s">
        <v>7337</v>
      </c>
      <c r="L486" s="11" t="s">
        <v>7338</v>
      </c>
      <c r="M486" s="11" t="s">
        <v>7339</v>
      </c>
      <c r="N486" s="11" t="s">
        <v>7293</v>
      </c>
      <c r="O486" s="11" t="s">
        <v>7340</v>
      </c>
      <c r="P486" s="11" t="s">
        <v>7341</v>
      </c>
      <c r="Q486" s="11" t="s">
        <v>87</v>
      </c>
      <c r="R486" s="11" t="s">
        <v>87</v>
      </c>
      <c r="S486" s="11" t="s">
        <v>87</v>
      </c>
      <c r="T486" s="11" t="s">
        <v>7342</v>
      </c>
      <c r="U486" s="14"/>
      <c r="V486" s="14"/>
      <c r="W486" s="15" t="str">
        <f t="shared" si="7"/>
        <v/>
      </c>
      <c r="X486" s="16"/>
    </row>
    <row r="487" spans="1:24" ht="70" x14ac:dyDescent="0.2">
      <c r="A487" s="11" t="s">
        <v>6749</v>
      </c>
      <c r="B487" s="11" t="s">
        <v>7052</v>
      </c>
      <c r="C487" s="13" t="s">
        <v>7343</v>
      </c>
      <c r="D487" s="9" t="s">
        <v>7344</v>
      </c>
      <c r="E487" s="11" t="s">
        <v>7345</v>
      </c>
      <c r="F487" s="11" t="s">
        <v>7346</v>
      </c>
      <c r="G487" s="11" t="s">
        <v>7347</v>
      </c>
      <c r="H487" s="11" t="s">
        <v>7348</v>
      </c>
      <c r="I487" s="11" t="s">
        <v>7349</v>
      </c>
      <c r="J487" s="11" t="s">
        <v>7350</v>
      </c>
      <c r="K487" s="11" t="s">
        <v>7351</v>
      </c>
      <c r="L487" s="11" t="s">
        <v>7352</v>
      </c>
      <c r="M487" s="11" t="s">
        <v>7353</v>
      </c>
      <c r="N487" s="11" t="s">
        <v>7354</v>
      </c>
      <c r="O487" s="11" t="s">
        <v>7355</v>
      </c>
      <c r="P487" s="11" t="s">
        <v>7356</v>
      </c>
      <c r="Q487" s="11" t="s">
        <v>7357</v>
      </c>
      <c r="R487" s="11" t="s">
        <v>87</v>
      </c>
      <c r="S487" s="11" t="s">
        <v>87</v>
      </c>
      <c r="T487" s="11" t="s">
        <v>7358</v>
      </c>
      <c r="U487" s="14"/>
      <c r="V487" s="14"/>
      <c r="W487" s="15" t="str">
        <f t="shared" si="7"/>
        <v/>
      </c>
      <c r="X487" s="16"/>
    </row>
    <row r="488" spans="1:24" ht="70" x14ac:dyDescent="0.2">
      <c r="A488" s="11" t="s">
        <v>6749</v>
      </c>
      <c r="B488" s="11" t="s">
        <v>7052</v>
      </c>
      <c r="C488" s="13" t="s">
        <v>7359</v>
      </c>
      <c r="D488" s="9" t="s">
        <v>7360</v>
      </c>
      <c r="E488" s="11" t="s">
        <v>7361</v>
      </c>
      <c r="F488" s="11" t="s">
        <v>7362</v>
      </c>
      <c r="G488" s="11" t="s">
        <v>7363</v>
      </c>
      <c r="H488" s="11" t="s">
        <v>7364</v>
      </c>
      <c r="I488" s="11" t="s">
        <v>7365</v>
      </c>
      <c r="J488" s="11" t="s">
        <v>7366</v>
      </c>
      <c r="K488" s="11" t="s">
        <v>7367</v>
      </c>
      <c r="L488" s="11" t="s">
        <v>7368</v>
      </c>
      <c r="M488" s="11" t="s">
        <v>7369</v>
      </c>
      <c r="N488" s="11" t="s">
        <v>7370</v>
      </c>
      <c r="O488" s="11" t="s">
        <v>7371</v>
      </c>
      <c r="P488" s="11" t="s">
        <v>7372</v>
      </c>
      <c r="Q488" s="11" t="s">
        <v>87</v>
      </c>
      <c r="R488" s="11" t="s">
        <v>87</v>
      </c>
      <c r="S488" s="11" t="s">
        <v>87</v>
      </c>
      <c r="T488" s="11" t="s">
        <v>7373</v>
      </c>
      <c r="U488" s="14"/>
      <c r="V488" s="14"/>
      <c r="W488" s="15" t="str">
        <f t="shared" si="7"/>
        <v/>
      </c>
      <c r="X488" s="16"/>
    </row>
    <row r="489" spans="1:24" ht="70" x14ac:dyDescent="0.2">
      <c r="A489" s="11" t="s">
        <v>6749</v>
      </c>
      <c r="B489" s="11" t="s">
        <v>7374</v>
      </c>
      <c r="C489" s="13" t="s">
        <v>7375</v>
      </c>
      <c r="D489" s="9" t="s">
        <v>7376</v>
      </c>
      <c r="E489" s="11" t="s">
        <v>7377</v>
      </c>
      <c r="F489" s="11" t="s">
        <v>7378</v>
      </c>
      <c r="G489" s="11" t="s">
        <v>7379</v>
      </c>
      <c r="H489" s="11" t="s">
        <v>7380</v>
      </c>
      <c r="I489" s="11" t="s">
        <v>7381</v>
      </c>
      <c r="J489" s="11" t="s">
        <v>7382</v>
      </c>
      <c r="K489" s="11" t="s">
        <v>7383</v>
      </c>
      <c r="L489" s="11" t="s">
        <v>7384</v>
      </c>
      <c r="M489" s="11" t="s">
        <v>7385</v>
      </c>
      <c r="N489" s="11" t="s">
        <v>7386</v>
      </c>
      <c r="O489" s="11" t="s">
        <v>7387</v>
      </c>
      <c r="P489" s="11" t="s">
        <v>7388</v>
      </c>
      <c r="Q489" s="11" t="s">
        <v>5832</v>
      </c>
      <c r="R489" s="11" t="s">
        <v>87</v>
      </c>
      <c r="S489" s="11" t="s">
        <v>87</v>
      </c>
      <c r="T489" s="11" t="s">
        <v>7389</v>
      </c>
      <c r="U489" s="14"/>
      <c r="V489" s="14"/>
      <c r="W489" s="15" t="str">
        <f t="shared" si="7"/>
        <v/>
      </c>
      <c r="X489" s="16"/>
    </row>
    <row r="490" spans="1:24" ht="70" x14ac:dyDescent="0.2">
      <c r="A490" s="11" t="s">
        <v>6749</v>
      </c>
      <c r="B490" s="11" t="s">
        <v>7374</v>
      </c>
      <c r="C490" s="13" t="s">
        <v>7390</v>
      </c>
      <c r="D490" s="9" t="s">
        <v>7391</v>
      </c>
      <c r="E490" s="11" t="s">
        <v>7392</v>
      </c>
      <c r="F490" s="11" t="s">
        <v>7393</v>
      </c>
      <c r="G490" s="11" t="s">
        <v>7394</v>
      </c>
      <c r="H490" s="11" t="s">
        <v>7395</v>
      </c>
      <c r="I490" s="11" t="s">
        <v>7396</v>
      </c>
      <c r="J490" s="11" t="s">
        <v>7397</v>
      </c>
      <c r="K490" s="11" t="s">
        <v>7398</v>
      </c>
      <c r="L490" s="11" t="s">
        <v>7399</v>
      </c>
      <c r="M490" s="11" t="s">
        <v>7400</v>
      </c>
      <c r="N490" s="11" t="s">
        <v>7401</v>
      </c>
      <c r="O490" s="11" t="s">
        <v>7402</v>
      </c>
      <c r="P490" s="11" t="s">
        <v>7403</v>
      </c>
      <c r="Q490" s="11" t="s">
        <v>5098</v>
      </c>
      <c r="R490" s="11" t="s">
        <v>87</v>
      </c>
      <c r="S490" s="11" t="s">
        <v>87</v>
      </c>
      <c r="T490" s="11" t="s">
        <v>7404</v>
      </c>
      <c r="U490" s="14"/>
      <c r="V490" s="14"/>
      <c r="W490" s="15" t="str">
        <f t="shared" si="7"/>
        <v/>
      </c>
      <c r="X490" s="16"/>
    </row>
    <row r="491" spans="1:24" ht="70" x14ac:dyDescent="0.2">
      <c r="A491" s="11" t="s">
        <v>6749</v>
      </c>
      <c r="B491" s="11" t="s">
        <v>7374</v>
      </c>
      <c r="C491" s="13" t="s">
        <v>7405</v>
      </c>
      <c r="D491" s="9" t="s">
        <v>7406</v>
      </c>
      <c r="E491" s="11" t="s">
        <v>7407</v>
      </c>
      <c r="F491" s="11" t="s">
        <v>7408</v>
      </c>
      <c r="G491" s="11" t="s">
        <v>7409</v>
      </c>
      <c r="H491" s="11" t="s">
        <v>7410</v>
      </c>
      <c r="I491" s="11" t="s">
        <v>7411</v>
      </c>
      <c r="J491" s="11" t="s">
        <v>7412</v>
      </c>
      <c r="K491" s="11" t="s">
        <v>7413</v>
      </c>
      <c r="L491" s="11" t="s">
        <v>7414</v>
      </c>
      <c r="M491" s="11" t="s">
        <v>7415</v>
      </c>
      <c r="N491" s="11" t="s">
        <v>7416</v>
      </c>
      <c r="O491" s="11" t="s">
        <v>7417</v>
      </c>
      <c r="P491" s="11" t="s">
        <v>7418</v>
      </c>
      <c r="Q491" s="11" t="s">
        <v>87</v>
      </c>
      <c r="R491" s="11" t="s">
        <v>87</v>
      </c>
      <c r="S491" s="11" t="s">
        <v>87</v>
      </c>
      <c r="T491" s="11" t="s">
        <v>7419</v>
      </c>
      <c r="U491" s="14"/>
      <c r="V491" s="14"/>
      <c r="W491" s="15" t="str">
        <f t="shared" si="7"/>
        <v/>
      </c>
      <c r="X491" s="16"/>
    </row>
    <row r="492" spans="1:24" ht="70" x14ac:dyDescent="0.2">
      <c r="A492" s="11" t="s">
        <v>6749</v>
      </c>
      <c r="B492" s="11" t="s">
        <v>7374</v>
      </c>
      <c r="C492" s="13" t="s">
        <v>7420</v>
      </c>
      <c r="D492" s="9" t="s">
        <v>7421</v>
      </c>
      <c r="E492" s="11" t="s">
        <v>7422</v>
      </c>
      <c r="F492" s="11" t="s">
        <v>7423</v>
      </c>
      <c r="G492" s="11" t="s">
        <v>7424</v>
      </c>
      <c r="H492" s="11" t="s">
        <v>7425</v>
      </c>
      <c r="I492" s="11" t="s">
        <v>7426</v>
      </c>
      <c r="J492" s="11" t="s">
        <v>7427</v>
      </c>
      <c r="K492" s="11" t="s">
        <v>7428</v>
      </c>
      <c r="L492" s="11" t="s">
        <v>7429</v>
      </c>
      <c r="M492" s="11" t="s">
        <v>7430</v>
      </c>
      <c r="N492" s="11" t="s">
        <v>7431</v>
      </c>
      <c r="O492" s="11" t="s">
        <v>7432</v>
      </c>
      <c r="P492" s="11" t="s">
        <v>7433</v>
      </c>
      <c r="Q492" s="11" t="s">
        <v>1263</v>
      </c>
      <c r="R492" s="11" t="s">
        <v>87</v>
      </c>
      <c r="S492" s="11" t="s">
        <v>87</v>
      </c>
      <c r="T492" s="11" t="s">
        <v>7434</v>
      </c>
      <c r="U492" s="14"/>
      <c r="V492" s="14"/>
      <c r="W492" s="15" t="str">
        <f t="shared" si="7"/>
        <v/>
      </c>
      <c r="X492" s="16"/>
    </row>
    <row r="493" spans="1:24" ht="84" x14ac:dyDescent="0.2">
      <c r="A493" s="11" t="s">
        <v>6749</v>
      </c>
      <c r="B493" s="11" t="s">
        <v>7374</v>
      </c>
      <c r="C493" s="13" t="s">
        <v>7435</v>
      </c>
      <c r="D493" s="9" t="s">
        <v>7436</v>
      </c>
      <c r="E493" s="11" t="s">
        <v>7437</v>
      </c>
      <c r="F493" s="11" t="s">
        <v>7438</v>
      </c>
      <c r="G493" s="11" t="s">
        <v>7439</v>
      </c>
      <c r="H493" s="11" t="s">
        <v>7440</v>
      </c>
      <c r="I493" s="11" t="s">
        <v>7441</v>
      </c>
      <c r="J493" s="11" t="s">
        <v>7442</v>
      </c>
      <c r="K493" s="11" t="s">
        <v>7443</v>
      </c>
      <c r="L493" s="11" t="s">
        <v>7444</v>
      </c>
      <c r="M493" s="11" t="s">
        <v>7445</v>
      </c>
      <c r="N493" s="11" t="s">
        <v>7446</v>
      </c>
      <c r="O493" s="11" t="s">
        <v>7447</v>
      </c>
      <c r="P493" s="11" t="s">
        <v>7448</v>
      </c>
      <c r="Q493" s="11" t="s">
        <v>7449</v>
      </c>
      <c r="R493" s="11" t="s">
        <v>87</v>
      </c>
      <c r="S493" s="11" t="s">
        <v>87</v>
      </c>
      <c r="T493" s="11" t="s">
        <v>7450</v>
      </c>
      <c r="U493" s="14"/>
      <c r="V493" s="14"/>
      <c r="W493" s="15" t="str">
        <f t="shared" si="7"/>
        <v/>
      </c>
      <c r="X493" s="16"/>
    </row>
    <row r="494" spans="1:24" ht="84" x14ac:dyDescent="0.2">
      <c r="A494" s="11" t="s">
        <v>6749</v>
      </c>
      <c r="B494" s="11" t="s">
        <v>7374</v>
      </c>
      <c r="C494" s="13" t="s">
        <v>7451</v>
      </c>
      <c r="D494" s="9" t="s">
        <v>7452</v>
      </c>
      <c r="E494" s="11" t="s">
        <v>7453</v>
      </c>
      <c r="F494" s="11" t="s">
        <v>7454</v>
      </c>
      <c r="G494" s="11" t="s">
        <v>7455</v>
      </c>
      <c r="H494" s="11" t="s">
        <v>7456</v>
      </c>
      <c r="I494" s="11" t="s">
        <v>7457</v>
      </c>
      <c r="J494" s="11" t="s">
        <v>7458</v>
      </c>
      <c r="K494" s="11" t="s">
        <v>7459</v>
      </c>
      <c r="L494" s="11" t="s">
        <v>7460</v>
      </c>
      <c r="M494" s="11" t="s">
        <v>7461</v>
      </c>
      <c r="N494" s="11" t="s">
        <v>7462</v>
      </c>
      <c r="O494" s="11" t="s">
        <v>7463</v>
      </c>
      <c r="P494" s="11" t="s">
        <v>7464</v>
      </c>
      <c r="Q494" s="11" t="s">
        <v>87</v>
      </c>
      <c r="R494" s="11" t="s">
        <v>87</v>
      </c>
      <c r="S494" s="11" t="s">
        <v>87</v>
      </c>
      <c r="T494" s="11" t="s">
        <v>7465</v>
      </c>
      <c r="U494" s="14"/>
      <c r="V494" s="14"/>
      <c r="W494" s="15" t="str">
        <f t="shared" si="7"/>
        <v/>
      </c>
      <c r="X494" s="16"/>
    </row>
    <row r="495" spans="1:24" ht="70" x14ac:dyDescent="0.2">
      <c r="A495" s="11" t="s">
        <v>6749</v>
      </c>
      <c r="B495" s="11" t="s">
        <v>7374</v>
      </c>
      <c r="C495" s="13" t="s">
        <v>7466</v>
      </c>
      <c r="D495" s="9" t="s">
        <v>7467</v>
      </c>
      <c r="E495" s="11" t="s">
        <v>7468</v>
      </c>
      <c r="F495" s="11" t="s">
        <v>7469</v>
      </c>
      <c r="G495" s="11" t="s">
        <v>7470</v>
      </c>
      <c r="H495" s="11" t="s">
        <v>7471</v>
      </c>
      <c r="I495" s="11" t="s">
        <v>7472</v>
      </c>
      <c r="J495" s="11" t="s">
        <v>7473</v>
      </c>
      <c r="K495" s="11" t="s">
        <v>7474</v>
      </c>
      <c r="L495" s="11" t="s">
        <v>7475</v>
      </c>
      <c r="M495" s="11" t="s">
        <v>7476</v>
      </c>
      <c r="N495" s="11" t="s">
        <v>7477</v>
      </c>
      <c r="O495" s="11" t="s">
        <v>7478</v>
      </c>
      <c r="P495" s="11" t="s">
        <v>7479</v>
      </c>
      <c r="Q495" s="11" t="s">
        <v>390</v>
      </c>
      <c r="R495" s="11" t="s">
        <v>87</v>
      </c>
      <c r="S495" s="11" t="s">
        <v>87</v>
      </c>
      <c r="T495" s="11" t="s">
        <v>7480</v>
      </c>
      <c r="U495" s="14"/>
      <c r="V495" s="14"/>
      <c r="W495" s="15" t="str">
        <f t="shared" si="7"/>
        <v/>
      </c>
      <c r="X495" s="16"/>
    </row>
    <row r="496" spans="1:24" ht="84" x14ac:dyDescent="0.2">
      <c r="A496" s="11" t="s">
        <v>6749</v>
      </c>
      <c r="B496" s="11" t="s">
        <v>7374</v>
      </c>
      <c r="C496" s="13" t="s">
        <v>7481</v>
      </c>
      <c r="D496" s="9" t="s">
        <v>7482</v>
      </c>
      <c r="E496" s="11" t="s">
        <v>7483</v>
      </c>
      <c r="F496" s="11" t="s">
        <v>7484</v>
      </c>
      <c r="G496" s="11" t="s">
        <v>7485</v>
      </c>
      <c r="H496" s="11" t="s">
        <v>7486</v>
      </c>
      <c r="I496" s="11" t="s">
        <v>7487</v>
      </c>
      <c r="J496" s="11" t="s">
        <v>7488</v>
      </c>
      <c r="K496" s="11" t="s">
        <v>7489</v>
      </c>
      <c r="L496" s="11" t="s">
        <v>7490</v>
      </c>
      <c r="M496" s="11" t="s">
        <v>7491</v>
      </c>
      <c r="N496" s="11" t="s">
        <v>7492</v>
      </c>
      <c r="O496" s="11" t="s">
        <v>7493</v>
      </c>
      <c r="P496" s="11" t="s">
        <v>7494</v>
      </c>
      <c r="Q496" s="11" t="s">
        <v>7495</v>
      </c>
      <c r="R496" s="11" t="s">
        <v>87</v>
      </c>
      <c r="S496" s="11" t="s">
        <v>87</v>
      </c>
      <c r="T496" s="11" t="s">
        <v>7496</v>
      </c>
      <c r="U496" s="14"/>
      <c r="V496" s="14"/>
      <c r="W496" s="15" t="str">
        <f t="shared" si="7"/>
        <v/>
      </c>
      <c r="X496" s="16"/>
    </row>
    <row r="497" spans="1:24" ht="84" x14ac:dyDescent="0.2">
      <c r="A497" s="11" t="s">
        <v>6749</v>
      </c>
      <c r="B497" s="11" t="s">
        <v>7374</v>
      </c>
      <c r="C497" s="13" t="s">
        <v>7497</v>
      </c>
      <c r="D497" s="9" t="s">
        <v>7498</v>
      </c>
      <c r="E497" s="11" t="s">
        <v>7499</v>
      </c>
      <c r="F497" s="11" t="s">
        <v>7500</v>
      </c>
      <c r="G497" s="11" t="s">
        <v>7501</v>
      </c>
      <c r="H497" s="11" t="s">
        <v>7502</v>
      </c>
      <c r="I497" s="11" t="s">
        <v>7503</v>
      </c>
      <c r="J497" s="11" t="s">
        <v>7504</v>
      </c>
      <c r="K497" s="11" t="s">
        <v>7505</v>
      </c>
      <c r="L497" s="11" t="s">
        <v>7506</v>
      </c>
      <c r="M497" s="11" t="s">
        <v>7507</v>
      </c>
      <c r="N497" s="11" t="s">
        <v>7508</v>
      </c>
      <c r="O497" s="11" t="s">
        <v>7509</v>
      </c>
      <c r="P497" s="11" t="s">
        <v>7510</v>
      </c>
      <c r="Q497" s="11" t="s">
        <v>5832</v>
      </c>
      <c r="R497" s="11" t="s">
        <v>87</v>
      </c>
      <c r="S497" s="11" t="s">
        <v>87</v>
      </c>
      <c r="T497" s="11" t="s">
        <v>7511</v>
      </c>
      <c r="U497" s="14"/>
      <c r="V497" s="14"/>
      <c r="W497" s="15" t="str">
        <f t="shared" si="7"/>
        <v/>
      </c>
      <c r="X497" s="16"/>
    </row>
    <row r="498" spans="1:24" ht="70" x14ac:dyDescent="0.2">
      <c r="A498" s="11" t="s">
        <v>6749</v>
      </c>
      <c r="B498" s="11" t="s">
        <v>7374</v>
      </c>
      <c r="C498" s="13" t="s">
        <v>7512</v>
      </c>
      <c r="D498" s="9" t="s">
        <v>7513</v>
      </c>
      <c r="E498" s="11" t="s">
        <v>7514</v>
      </c>
      <c r="F498" s="11" t="s">
        <v>7515</v>
      </c>
      <c r="G498" s="11" t="s">
        <v>7516</v>
      </c>
      <c r="H498" s="11" t="s">
        <v>7517</v>
      </c>
      <c r="I498" s="11" t="s">
        <v>7518</v>
      </c>
      <c r="J498" s="11" t="s">
        <v>7519</v>
      </c>
      <c r="K498" s="11" t="s">
        <v>7520</v>
      </c>
      <c r="L498" s="11" t="s">
        <v>7521</v>
      </c>
      <c r="M498" s="11" t="s">
        <v>7522</v>
      </c>
      <c r="N498" s="11" t="s">
        <v>7523</v>
      </c>
      <c r="O498" s="11" t="s">
        <v>7524</v>
      </c>
      <c r="P498" s="11" t="s">
        <v>7525</v>
      </c>
      <c r="Q498" s="11" t="s">
        <v>4126</v>
      </c>
      <c r="R498" s="11" t="s">
        <v>87</v>
      </c>
      <c r="S498" s="11" t="s">
        <v>87</v>
      </c>
      <c r="T498" s="11" t="s">
        <v>7526</v>
      </c>
      <c r="U498" s="14"/>
      <c r="V498" s="14"/>
      <c r="W498" s="15" t="str">
        <f t="shared" si="7"/>
        <v/>
      </c>
      <c r="X498" s="16"/>
    </row>
    <row r="499" spans="1:24" ht="70" x14ac:dyDescent="0.2">
      <c r="A499" s="11" t="s">
        <v>6749</v>
      </c>
      <c r="B499" s="11" t="s">
        <v>7374</v>
      </c>
      <c r="C499" s="13" t="s">
        <v>7527</v>
      </c>
      <c r="D499" s="9" t="s">
        <v>7528</v>
      </c>
      <c r="E499" s="11" t="s">
        <v>7529</v>
      </c>
      <c r="F499" s="11" t="s">
        <v>7530</v>
      </c>
      <c r="G499" s="11" t="s">
        <v>7531</v>
      </c>
      <c r="H499" s="11" t="s">
        <v>7532</v>
      </c>
      <c r="I499" s="11" t="s">
        <v>7533</v>
      </c>
      <c r="J499" s="11" t="s">
        <v>6187</v>
      </c>
      <c r="K499" s="11" t="s">
        <v>7534</v>
      </c>
      <c r="L499" s="11" t="s">
        <v>7535</v>
      </c>
      <c r="M499" s="11" t="s">
        <v>7536</v>
      </c>
      <c r="N499" s="11" t="s">
        <v>7537</v>
      </c>
      <c r="O499" s="11" t="s">
        <v>7538</v>
      </c>
      <c r="P499" s="11" t="s">
        <v>7539</v>
      </c>
      <c r="Q499" s="11" t="s">
        <v>87</v>
      </c>
      <c r="R499" s="11" t="s">
        <v>87</v>
      </c>
      <c r="S499" s="11" t="s">
        <v>87</v>
      </c>
      <c r="T499" s="11" t="s">
        <v>7540</v>
      </c>
      <c r="U499" s="14"/>
      <c r="V499" s="14"/>
      <c r="W499" s="15" t="str">
        <f t="shared" si="7"/>
        <v/>
      </c>
      <c r="X499" s="16"/>
    </row>
    <row r="500" spans="1:24" ht="70" x14ac:dyDescent="0.2">
      <c r="A500" s="11" t="s">
        <v>6749</v>
      </c>
      <c r="B500" s="11" t="s">
        <v>7374</v>
      </c>
      <c r="C500" s="13" t="s">
        <v>7541</v>
      </c>
      <c r="D500" s="9" t="s">
        <v>7542</v>
      </c>
      <c r="E500" s="11" t="s">
        <v>7543</v>
      </c>
      <c r="F500" s="11" t="s">
        <v>7544</v>
      </c>
      <c r="G500" s="11" t="s">
        <v>7545</v>
      </c>
      <c r="H500" s="11" t="s">
        <v>7546</v>
      </c>
      <c r="I500" s="11" t="s">
        <v>7547</v>
      </c>
      <c r="J500" s="11" t="s">
        <v>7548</v>
      </c>
      <c r="K500" s="11" t="s">
        <v>7549</v>
      </c>
      <c r="L500" s="11" t="s">
        <v>7550</v>
      </c>
      <c r="M500" s="11" t="s">
        <v>7551</v>
      </c>
      <c r="N500" s="11" t="s">
        <v>7552</v>
      </c>
      <c r="O500" s="11" t="s">
        <v>7553</v>
      </c>
      <c r="P500" s="11" t="s">
        <v>7554</v>
      </c>
      <c r="Q500" s="11" t="s">
        <v>87</v>
      </c>
      <c r="R500" s="11" t="s">
        <v>87</v>
      </c>
      <c r="S500" s="11" t="s">
        <v>87</v>
      </c>
      <c r="T500" s="11" t="s">
        <v>7555</v>
      </c>
      <c r="U500" s="14"/>
      <c r="V500" s="14"/>
      <c r="W500" s="15" t="str">
        <f t="shared" si="7"/>
        <v/>
      </c>
      <c r="X500" s="16"/>
    </row>
    <row r="501" spans="1:24" ht="70" x14ac:dyDescent="0.2">
      <c r="A501" s="11" t="s">
        <v>6749</v>
      </c>
      <c r="B501" s="11" t="s">
        <v>7374</v>
      </c>
      <c r="C501" s="13" t="s">
        <v>7556</v>
      </c>
      <c r="D501" s="9" t="s">
        <v>7557</v>
      </c>
      <c r="E501" s="11" t="s">
        <v>7558</v>
      </c>
      <c r="F501" s="11" t="s">
        <v>7559</v>
      </c>
      <c r="G501" s="11" t="s">
        <v>7560</v>
      </c>
      <c r="H501" s="11" t="s">
        <v>7561</v>
      </c>
      <c r="I501" s="11" t="s">
        <v>7562</v>
      </c>
      <c r="J501" s="11" t="s">
        <v>7563</v>
      </c>
      <c r="K501" s="11" t="s">
        <v>7564</v>
      </c>
      <c r="L501" s="11" t="s">
        <v>7565</v>
      </c>
      <c r="M501" s="11" t="s">
        <v>7566</v>
      </c>
      <c r="N501" s="11" t="s">
        <v>7567</v>
      </c>
      <c r="O501" s="11" t="s">
        <v>7568</v>
      </c>
      <c r="P501" s="11" t="s">
        <v>7569</v>
      </c>
      <c r="Q501" s="11" t="s">
        <v>87</v>
      </c>
      <c r="R501" s="11" t="s">
        <v>87</v>
      </c>
      <c r="S501" s="11" t="s">
        <v>87</v>
      </c>
      <c r="T501" s="11" t="s">
        <v>7570</v>
      </c>
      <c r="U501" s="14"/>
      <c r="V501" s="14"/>
      <c r="W501" s="15" t="str">
        <f t="shared" si="7"/>
        <v/>
      </c>
      <c r="X501" s="16"/>
    </row>
    <row r="502" spans="1:24" ht="84" x14ac:dyDescent="0.2">
      <c r="A502" s="11" t="s">
        <v>6749</v>
      </c>
      <c r="B502" s="11" t="s">
        <v>7374</v>
      </c>
      <c r="C502" s="13" t="s">
        <v>7571</v>
      </c>
      <c r="D502" s="9" t="s">
        <v>7572</v>
      </c>
      <c r="E502" s="11" t="s">
        <v>7573</v>
      </c>
      <c r="F502" s="11" t="s">
        <v>7574</v>
      </c>
      <c r="G502" s="11" t="s">
        <v>7575</v>
      </c>
      <c r="H502" s="11" t="s">
        <v>7576</v>
      </c>
      <c r="I502" s="11" t="s">
        <v>7577</v>
      </c>
      <c r="J502" s="11" t="s">
        <v>7578</v>
      </c>
      <c r="K502" s="11" t="s">
        <v>7579</v>
      </c>
      <c r="L502" s="11" t="s">
        <v>7580</v>
      </c>
      <c r="M502" s="11" t="s">
        <v>7581</v>
      </c>
      <c r="N502" s="11" t="s">
        <v>7582</v>
      </c>
      <c r="O502" s="11" t="s">
        <v>7583</v>
      </c>
      <c r="P502" s="11" t="s">
        <v>7584</v>
      </c>
      <c r="Q502" s="11" t="s">
        <v>1356</v>
      </c>
      <c r="R502" s="11" t="s">
        <v>87</v>
      </c>
      <c r="S502" s="11" t="s">
        <v>87</v>
      </c>
      <c r="T502" s="11" t="s">
        <v>7585</v>
      </c>
      <c r="U502" s="14"/>
      <c r="V502" s="14"/>
      <c r="W502" s="15" t="str">
        <f t="shared" si="7"/>
        <v/>
      </c>
      <c r="X502" s="16"/>
    </row>
    <row r="503" spans="1:24" ht="84" x14ac:dyDescent="0.2">
      <c r="A503" s="11" t="s">
        <v>6749</v>
      </c>
      <c r="B503" s="11" t="s">
        <v>7374</v>
      </c>
      <c r="C503" s="13" t="s">
        <v>7586</v>
      </c>
      <c r="D503" s="9" t="s">
        <v>7587</v>
      </c>
      <c r="E503" s="11" t="s">
        <v>7588</v>
      </c>
      <c r="F503" s="11" t="s">
        <v>7589</v>
      </c>
      <c r="G503" s="11" t="s">
        <v>7590</v>
      </c>
      <c r="H503" s="11" t="s">
        <v>7591</v>
      </c>
      <c r="I503" s="11" t="s">
        <v>7592</v>
      </c>
      <c r="J503" s="11" t="s">
        <v>7593</v>
      </c>
      <c r="K503" s="11" t="s">
        <v>7594</v>
      </c>
      <c r="L503" s="11" t="s">
        <v>7595</v>
      </c>
      <c r="M503" s="11" t="s">
        <v>7596</v>
      </c>
      <c r="N503" s="11" t="s">
        <v>7597</v>
      </c>
      <c r="O503" s="11" t="s">
        <v>7598</v>
      </c>
      <c r="P503" s="11" t="s">
        <v>7599</v>
      </c>
      <c r="Q503" s="11" t="s">
        <v>7600</v>
      </c>
      <c r="R503" s="11" t="s">
        <v>87</v>
      </c>
      <c r="S503" s="11" t="s">
        <v>87</v>
      </c>
      <c r="T503" s="11" t="s">
        <v>7601</v>
      </c>
      <c r="U503" s="14"/>
      <c r="V503" s="14"/>
      <c r="W503" s="15" t="str">
        <f t="shared" si="7"/>
        <v/>
      </c>
      <c r="X503" s="16"/>
    </row>
    <row r="504" spans="1:24" ht="70" x14ac:dyDescent="0.2">
      <c r="A504" s="11" t="s">
        <v>6749</v>
      </c>
      <c r="B504" s="11" t="s">
        <v>7374</v>
      </c>
      <c r="C504" s="13" t="s">
        <v>7602</v>
      </c>
      <c r="D504" s="9" t="s">
        <v>7603</v>
      </c>
      <c r="E504" s="11" t="s">
        <v>7604</v>
      </c>
      <c r="F504" s="11" t="s">
        <v>7605</v>
      </c>
      <c r="G504" s="11" t="s">
        <v>7606</v>
      </c>
      <c r="H504" s="11" t="s">
        <v>7607</v>
      </c>
      <c r="I504" s="11" t="s">
        <v>7608</v>
      </c>
      <c r="J504" s="11" t="s">
        <v>7609</v>
      </c>
      <c r="K504" s="11" t="s">
        <v>7610</v>
      </c>
      <c r="L504" s="11" t="s">
        <v>7611</v>
      </c>
      <c r="M504" s="11" t="s">
        <v>7612</v>
      </c>
      <c r="N504" s="11" t="s">
        <v>7613</v>
      </c>
      <c r="O504" s="11" t="s">
        <v>7614</v>
      </c>
      <c r="P504" s="11" t="s">
        <v>7615</v>
      </c>
      <c r="Q504" s="11" t="s">
        <v>3425</v>
      </c>
      <c r="R504" s="11" t="s">
        <v>87</v>
      </c>
      <c r="S504" s="11" t="s">
        <v>87</v>
      </c>
      <c r="T504" s="11" t="s">
        <v>7616</v>
      </c>
      <c r="U504" s="14"/>
      <c r="V504" s="14"/>
      <c r="W504" s="15" t="str">
        <f t="shared" si="7"/>
        <v/>
      </c>
      <c r="X504" s="16"/>
    </row>
    <row r="505" spans="1:24" ht="70" x14ac:dyDescent="0.2">
      <c r="A505" s="11" t="s">
        <v>6749</v>
      </c>
      <c r="B505" s="11" t="s">
        <v>7374</v>
      </c>
      <c r="C505" s="13" t="s">
        <v>7617</v>
      </c>
      <c r="D505" s="9" t="s">
        <v>7618</v>
      </c>
      <c r="E505" s="11" t="s">
        <v>7619</v>
      </c>
      <c r="F505" s="11" t="s">
        <v>7620</v>
      </c>
      <c r="G505" s="11" t="s">
        <v>7621</v>
      </c>
      <c r="H505" s="11" t="s">
        <v>7622</v>
      </c>
      <c r="I505" s="11" t="s">
        <v>7623</v>
      </c>
      <c r="J505" s="11" t="s">
        <v>7624</v>
      </c>
      <c r="K505" s="11" t="s">
        <v>7625</v>
      </c>
      <c r="L505" s="11" t="s">
        <v>7626</v>
      </c>
      <c r="M505" s="11" t="s">
        <v>7627</v>
      </c>
      <c r="N505" s="11" t="s">
        <v>7628</v>
      </c>
      <c r="O505" s="11" t="s">
        <v>7629</v>
      </c>
      <c r="P505" s="11" t="s">
        <v>7630</v>
      </c>
      <c r="Q505" s="11" t="s">
        <v>1263</v>
      </c>
      <c r="R505" s="11" t="s">
        <v>87</v>
      </c>
      <c r="S505" s="11" t="s">
        <v>87</v>
      </c>
      <c r="T505" s="11" t="s">
        <v>7631</v>
      </c>
      <c r="U505" s="14"/>
      <c r="V505" s="14"/>
      <c r="W505" s="15" t="str">
        <f t="shared" si="7"/>
        <v/>
      </c>
      <c r="X505" s="16"/>
    </row>
    <row r="506" spans="1:24" ht="84" x14ac:dyDescent="0.2">
      <c r="A506" s="11" t="s">
        <v>6749</v>
      </c>
      <c r="B506" s="11" t="s">
        <v>7374</v>
      </c>
      <c r="C506" s="13" t="s">
        <v>7632</v>
      </c>
      <c r="D506" s="9" t="s">
        <v>7633</v>
      </c>
      <c r="E506" s="11" t="s">
        <v>7634</v>
      </c>
      <c r="F506" s="11" t="s">
        <v>7635</v>
      </c>
      <c r="G506" s="11" t="s">
        <v>7636</v>
      </c>
      <c r="H506" s="11" t="s">
        <v>7637</v>
      </c>
      <c r="I506" s="11" t="s">
        <v>7638</v>
      </c>
      <c r="J506" s="11" t="s">
        <v>7639</v>
      </c>
      <c r="K506" s="11" t="s">
        <v>7640</v>
      </c>
      <c r="L506" s="11" t="s">
        <v>7641</v>
      </c>
      <c r="M506" s="11" t="s">
        <v>7642</v>
      </c>
      <c r="N506" s="11" t="s">
        <v>7643</v>
      </c>
      <c r="O506" s="11" t="s">
        <v>7644</v>
      </c>
      <c r="P506" s="11" t="s">
        <v>7645</v>
      </c>
      <c r="Q506" s="11" t="s">
        <v>5832</v>
      </c>
      <c r="R506" s="11" t="s">
        <v>87</v>
      </c>
      <c r="S506" s="11" t="s">
        <v>87</v>
      </c>
      <c r="T506" s="11" t="s">
        <v>7646</v>
      </c>
      <c r="U506" s="14"/>
      <c r="V506" s="14"/>
      <c r="W506" s="15" t="str">
        <f t="shared" si="7"/>
        <v/>
      </c>
      <c r="X506" s="16"/>
    </row>
    <row r="507" spans="1:24" ht="70" x14ac:dyDescent="0.2">
      <c r="A507" s="11" t="s">
        <v>6749</v>
      </c>
      <c r="B507" s="11" t="s">
        <v>7374</v>
      </c>
      <c r="C507" s="13" t="s">
        <v>7647</v>
      </c>
      <c r="D507" s="9" t="s">
        <v>7648</v>
      </c>
      <c r="E507" s="11" t="s">
        <v>7649</v>
      </c>
      <c r="F507" s="11" t="s">
        <v>7650</v>
      </c>
      <c r="G507" s="11" t="s">
        <v>7651</v>
      </c>
      <c r="H507" s="11" t="s">
        <v>7652</v>
      </c>
      <c r="I507" s="11" t="s">
        <v>7653</v>
      </c>
      <c r="J507" s="11" t="s">
        <v>7654</v>
      </c>
      <c r="K507" s="11" t="s">
        <v>7655</v>
      </c>
      <c r="L507" s="11" t="s">
        <v>7656</v>
      </c>
      <c r="M507" s="11" t="s">
        <v>7657</v>
      </c>
      <c r="N507" s="11" t="s">
        <v>7658</v>
      </c>
      <c r="O507" s="11" t="s">
        <v>7659</v>
      </c>
      <c r="P507" s="11" t="s">
        <v>1230</v>
      </c>
      <c r="Q507" s="11" t="s">
        <v>87</v>
      </c>
      <c r="R507" s="11" t="s">
        <v>87</v>
      </c>
      <c r="S507" s="11" t="s">
        <v>87</v>
      </c>
      <c r="T507" s="11" t="s">
        <v>7660</v>
      </c>
      <c r="U507" s="14"/>
      <c r="V507" s="14"/>
      <c r="W507" s="15" t="str">
        <f t="shared" si="7"/>
        <v/>
      </c>
      <c r="X507" s="16"/>
    </row>
    <row r="508" spans="1:24" ht="98" x14ac:dyDescent="0.2">
      <c r="A508" s="11" t="s">
        <v>6749</v>
      </c>
      <c r="B508" s="11" t="s">
        <v>7374</v>
      </c>
      <c r="C508" s="13" t="s">
        <v>7661</v>
      </c>
      <c r="D508" s="9" t="s">
        <v>7662</v>
      </c>
      <c r="E508" s="11" t="s">
        <v>7663</v>
      </c>
      <c r="F508" s="11" t="s">
        <v>7664</v>
      </c>
      <c r="G508" s="11" t="s">
        <v>7665</v>
      </c>
      <c r="H508" s="11" t="s">
        <v>7666</v>
      </c>
      <c r="I508" s="11" t="s">
        <v>7667</v>
      </c>
      <c r="J508" s="11" t="s">
        <v>7668</v>
      </c>
      <c r="K508" s="11" t="s">
        <v>7669</v>
      </c>
      <c r="L508" s="11" t="s">
        <v>7670</v>
      </c>
      <c r="M508" s="11" t="s">
        <v>7671</v>
      </c>
      <c r="N508" s="11" t="s">
        <v>7672</v>
      </c>
      <c r="O508" s="11" t="s">
        <v>7673</v>
      </c>
      <c r="P508" s="11" t="s">
        <v>7674</v>
      </c>
      <c r="Q508" s="11" t="s">
        <v>87</v>
      </c>
      <c r="R508" s="11" t="s">
        <v>87</v>
      </c>
      <c r="S508" s="11" t="s">
        <v>87</v>
      </c>
      <c r="T508" s="11" t="s">
        <v>7675</v>
      </c>
      <c r="U508" s="14"/>
      <c r="V508" s="14"/>
      <c r="W508" s="15" t="str">
        <f t="shared" si="7"/>
        <v/>
      </c>
      <c r="X508" s="16"/>
    </row>
    <row r="509" spans="1:24" ht="84" x14ac:dyDescent="0.2">
      <c r="A509" s="11" t="s">
        <v>6749</v>
      </c>
      <c r="B509" s="11" t="s">
        <v>7374</v>
      </c>
      <c r="C509" s="13" t="s">
        <v>7676</v>
      </c>
      <c r="D509" s="9" t="s">
        <v>7677</v>
      </c>
      <c r="E509" s="11" t="s">
        <v>7678</v>
      </c>
      <c r="F509" s="11" t="s">
        <v>7679</v>
      </c>
      <c r="G509" s="11" t="s">
        <v>7680</v>
      </c>
      <c r="H509" s="11" t="s">
        <v>7681</v>
      </c>
      <c r="I509" s="11" t="s">
        <v>7682</v>
      </c>
      <c r="J509" s="11" t="s">
        <v>7683</v>
      </c>
      <c r="K509" s="11" t="s">
        <v>7684</v>
      </c>
      <c r="L509" s="11" t="s">
        <v>7685</v>
      </c>
      <c r="M509" s="11" t="s">
        <v>7686</v>
      </c>
      <c r="N509" s="11" t="s">
        <v>7687</v>
      </c>
      <c r="O509" s="11" t="s">
        <v>7688</v>
      </c>
      <c r="P509" s="11" t="s">
        <v>7689</v>
      </c>
      <c r="Q509" s="11" t="s">
        <v>87</v>
      </c>
      <c r="R509" s="11" t="s">
        <v>87</v>
      </c>
      <c r="S509" s="11" t="s">
        <v>87</v>
      </c>
      <c r="T509" s="11" t="s">
        <v>7690</v>
      </c>
      <c r="U509" s="14"/>
      <c r="V509" s="14"/>
      <c r="W509" s="15" t="str">
        <f t="shared" si="7"/>
        <v/>
      </c>
      <c r="X509" s="16"/>
    </row>
    <row r="510" spans="1:24" ht="70" x14ac:dyDescent="0.2">
      <c r="A510" s="11" t="s">
        <v>6749</v>
      </c>
      <c r="B510" s="11" t="s">
        <v>7691</v>
      </c>
      <c r="C510" s="13" t="s">
        <v>7692</v>
      </c>
      <c r="D510" s="9" t="s">
        <v>7693</v>
      </c>
      <c r="E510" s="11" t="s">
        <v>7694</v>
      </c>
      <c r="F510" s="11" t="s">
        <v>7695</v>
      </c>
      <c r="G510" s="11" t="s">
        <v>7696</v>
      </c>
      <c r="H510" s="11" t="s">
        <v>7697</v>
      </c>
      <c r="I510" s="11" t="s">
        <v>7698</v>
      </c>
      <c r="J510" s="11" t="s">
        <v>7699</v>
      </c>
      <c r="K510" s="11" t="s">
        <v>7700</v>
      </c>
      <c r="L510" s="11" t="s">
        <v>7701</v>
      </c>
      <c r="M510" s="11" t="s">
        <v>7702</v>
      </c>
      <c r="N510" s="11" t="s">
        <v>7703</v>
      </c>
      <c r="O510" s="11" t="s">
        <v>7704</v>
      </c>
      <c r="P510" s="11" t="s">
        <v>621</v>
      </c>
      <c r="Q510" s="11" t="s">
        <v>87</v>
      </c>
      <c r="R510" s="11" t="s">
        <v>87</v>
      </c>
      <c r="S510" s="11" t="s">
        <v>87</v>
      </c>
      <c r="T510" s="11" t="s">
        <v>7705</v>
      </c>
      <c r="U510" s="14"/>
      <c r="V510" s="14"/>
      <c r="W510" s="15" t="str">
        <f t="shared" si="7"/>
        <v/>
      </c>
      <c r="X510" s="16"/>
    </row>
    <row r="511" spans="1:24" ht="70" x14ac:dyDescent="0.2">
      <c r="A511" s="11" t="s">
        <v>6749</v>
      </c>
      <c r="B511" s="11" t="s">
        <v>7691</v>
      </c>
      <c r="C511" s="13" t="s">
        <v>7706</v>
      </c>
      <c r="D511" s="9" t="s">
        <v>7707</v>
      </c>
      <c r="E511" s="11" t="s">
        <v>7708</v>
      </c>
      <c r="F511" s="11" t="s">
        <v>7709</v>
      </c>
      <c r="G511" s="11" t="s">
        <v>7710</v>
      </c>
      <c r="H511" s="11" t="s">
        <v>7711</v>
      </c>
      <c r="I511" s="11" t="s">
        <v>7712</v>
      </c>
      <c r="J511" s="11" t="s">
        <v>7713</v>
      </c>
      <c r="K511" s="11" t="s">
        <v>7714</v>
      </c>
      <c r="L511" s="11" t="s">
        <v>7715</v>
      </c>
      <c r="M511" s="11" t="s">
        <v>7716</v>
      </c>
      <c r="N511" s="11" t="s">
        <v>7717</v>
      </c>
      <c r="O511" s="11" t="s">
        <v>7718</v>
      </c>
      <c r="P511" s="11" t="s">
        <v>7719</v>
      </c>
      <c r="Q511" s="11" t="s">
        <v>87</v>
      </c>
      <c r="R511" s="11" t="s">
        <v>87</v>
      </c>
      <c r="S511" s="11" t="s">
        <v>87</v>
      </c>
      <c r="T511" s="11" t="s">
        <v>7720</v>
      </c>
      <c r="U511" s="14"/>
      <c r="V511" s="14"/>
      <c r="W511" s="15" t="str">
        <f t="shared" si="7"/>
        <v/>
      </c>
      <c r="X511" s="16"/>
    </row>
    <row r="512" spans="1:24" ht="56" x14ac:dyDescent="0.2">
      <c r="A512" s="11" t="s">
        <v>6749</v>
      </c>
      <c r="B512" s="11" t="s">
        <v>7691</v>
      </c>
      <c r="C512" s="13" t="s">
        <v>7721</v>
      </c>
      <c r="D512" s="9" t="s">
        <v>7722</v>
      </c>
      <c r="E512" s="11" t="s">
        <v>7723</v>
      </c>
      <c r="F512" s="11" t="s">
        <v>7724</v>
      </c>
      <c r="G512" s="11" t="s">
        <v>7725</v>
      </c>
      <c r="H512" s="11" t="s">
        <v>7726</v>
      </c>
      <c r="I512" s="11" t="s">
        <v>7727</v>
      </c>
      <c r="J512" s="11" t="s">
        <v>7728</v>
      </c>
      <c r="K512" s="11" t="s">
        <v>7729</v>
      </c>
      <c r="L512" s="11" t="s">
        <v>7730</v>
      </c>
      <c r="M512" s="11" t="s">
        <v>7731</v>
      </c>
      <c r="N512" s="11" t="s">
        <v>7732</v>
      </c>
      <c r="O512" s="11" t="s">
        <v>7733</v>
      </c>
      <c r="P512" s="11" t="s">
        <v>7734</v>
      </c>
      <c r="Q512" s="11" t="s">
        <v>87</v>
      </c>
      <c r="R512" s="11" t="s">
        <v>87</v>
      </c>
      <c r="S512" s="11" t="s">
        <v>87</v>
      </c>
      <c r="T512" s="11" t="s">
        <v>7735</v>
      </c>
      <c r="U512" s="14"/>
      <c r="V512" s="14"/>
      <c r="W512" s="15" t="str">
        <f t="shared" si="7"/>
        <v/>
      </c>
      <c r="X512" s="16"/>
    </row>
    <row r="513" spans="1:24" ht="56" x14ac:dyDescent="0.2">
      <c r="A513" s="11" t="s">
        <v>6749</v>
      </c>
      <c r="B513" s="11" t="s">
        <v>7691</v>
      </c>
      <c r="C513" s="13" t="s">
        <v>7736</v>
      </c>
      <c r="D513" s="9" t="s">
        <v>7737</v>
      </c>
      <c r="E513" s="11" t="s">
        <v>7738</v>
      </c>
      <c r="F513" s="11" t="s">
        <v>7739</v>
      </c>
      <c r="G513" s="11" t="s">
        <v>7740</v>
      </c>
      <c r="H513" s="11" t="s">
        <v>7741</v>
      </c>
      <c r="I513" s="11" t="s">
        <v>7742</v>
      </c>
      <c r="J513" s="11" t="s">
        <v>7743</v>
      </c>
      <c r="K513" s="11" t="s">
        <v>7744</v>
      </c>
      <c r="L513" s="11" t="s">
        <v>7745</v>
      </c>
      <c r="M513" s="11" t="s">
        <v>7746</v>
      </c>
      <c r="N513" s="11" t="s">
        <v>5964</v>
      </c>
      <c r="O513" s="11" t="s">
        <v>7747</v>
      </c>
      <c r="P513" s="11" t="s">
        <v>7748</v>
      </c>
      <c r="Q513" s="11" t="s">
        <v>87</v>
      </c>
      <c r="R513" s="11" t="s">
        <v>87</v>
      </c>
      <c r="S513" s="11" t="s">
        <v>87</v>
      </c>
      <c r="T513" s="11" t="s">
        <v>7749</v>
      </c>
      <c r="U513" s="14"/>
      <c r="V513" s="14"/>
      <c r="W513" s="15" t="str">
        <f t="shared" si="7"/>
        <v/>
      </c>
      <c r="X513" s="16"/>
    </row>
    <row r="514" spans="1:24" ht="70" x14ac:dyDescent="0.2">
      <c r="A514" s="11" t="s">
        <v>6749</v>
      </c>
      <c r="B514" s="11" t="s">
        <v>7691</v>
      </c>
      <c r="C514" s="13" t="s">
        <v>7750</v>
      </c>
      <c r="D514" s="9" t="s">
        <v>7751</v>
      </c>
      <c r="E514" s="11" t="s">
        <v>7752</v>
      </c>
      <c r="F514" s="11" t="s">
        <v>7753</v>
      </c>
      <c r="G514" s="11" t="s">
        <v>7754</v>
      </c>
      <c r="H514" s="11" t="s">
        <v>7755</v>
      </c>
      <c r="I514" s="11" t="s">
        <v>7756</v>
      </c>
      <c r="J514" s="11" t="s">
        <v>7757</v>
      </c>
      <c r="K514" s="11" t="s">
        <v>7758</v>
      </c>
      <c r="L514" s="11" t="s">
        <v>7759</v>
      </c>
      <c r="M514" s="11" t="s">
        <v>7760</v>
      </c>
      <c r="N514" s="11" t="s">
        <v>87</v>
      </c>
      <c r="O514" s="11" t="s">
        <v>87</v>
      </c>
      <c r="P514" s="11" t="s">
        <v>7761</v>
      </c>
      <c r="Q514" s="11" t="s">
        <v>87</v>
      </c>
      <c r="R514" s="11" t="s">
        <v>87</v>
      </c>
      <c r="S514" s="11" t="s">
        <v>87</v>
      </c>
      <c r="T514" s="11" t="s">
        <v>7762</v>
      </c>
      <c r="U514" s="14"/>
      <c r="V514" s="14"/>
      <c r="W514" s="15" t="str">
        <f t="shared" ref="W514:W577" si="8">IF(AND(ISNUMBER(U514),ISNUMBER(V514)),V514-U514,"")</f>
        <v/>
      </c>
      <c r="X514" s="16"/>
    </row>
    <row r="515" spans="1:24" ht="56" x14ac:dyDescent="0.2">
      <c r="A515" s="11" t="s">
        <v>6749</v>
      </c>
      <c r="B515" s="11" t="s">
        <v>7691</v>
      </c>
      <c r="C515" s="13" t="s">
        <v>7763</v>
      </c>
      <c r="D515" s="9" t="s">
        <v>7764</v>
      </c>
      <c r="E515" s="11" t="s">
        <v>7765</v>
      </c>
      <c r="F515" s="11" t="s">
        <v>7766</v>
      </c>
      <c r="G515" s="11" t="s">
        <v>7767</v>
      </c>
      <c r="H515" s="11" t="s">
        <v>7768</v>
      </c>
      <c r="I515" s="11" t="s">
        <v>7769</v>
      </c>
      <c r="J515" s="11" t="s">
        <v>7770</v>
      </c>
      <c r="K515" s="11" t="s">
        <v>7771</v>
      </c>
      <c r="L515" s="11" t="s">
        <v>7772</v>
      </c>
      <c r="M515" s="11" t="s">
        <v>7773</v>
      </c>
      <c r="N515" s="11" t="s">
        <v>87</v>
      </c>
      <c r="O515" s="11" t="s">
        <v>7774</v>
      </c>
      <c r="P515" s="11" t="s">
        <v>7734</v>
      </c>
      <c r="Q515" s="11" t="s">
        <v>87</v>
      </c>
      <c r="R515" s="11" t="s">
        <v>87</v>
      </c>
      <c r="S515" s="11" t="s">
        <v>87</v>
      </c>
      <c r="T515" s="11" t="s">
        <v>7775</v>
      </c>
      <c r="U515" s="14"/>
      <c r="V515" s="14"/>
      <c r="W515" s="15" t="str">
        <f t="shared" si="8"/>
        <v/>
      </c>
      <c r="X515" s="16"/>
    </row>
    <row r="516" spans="1:24" ht="70" x14ac:dyDescent="0.2">
      <c r="A516" s="11" t="s">
        <v>6749</v>
      </c>
      <c r="B516" s="11" t="s">
        <v>7691</v>
      </c>
      <c r="C516" s="13" t="s">
        <v>7776</v>
      </c>
      <c r="D516" s="9" t="s">
        <v>7777</v>
      </c>
      <c r="E516" s="11" t="s">
        <v>7778</v>
      </c>
      <c r="F516" s="11" t="s">
        <v>7779</v>
      </c>
      <c r="G516" s="11" t="s">
        <v>7780</v>
      </c>
      <c r="H516" s="11" t="s">
        <v>7781</v>
      </c>
      <c r="I516" s="11" t="s">
        <v>7782</v>
      </c>
      <c r="J516" s="11" t="s">
        <v>7783</v>
      </c>
      <c r="K516" s="11" t="s">
        <v>7784</v>
      </c>
      <c r="L516" s="11" t="s">
        <v>7785</v>
      </c>
      <c r="M516" s="11" t="s">
        <v>7786</v>
      </c>
      <c r="N516" s="11" t="s">
        <v>87</v>
      </c>
      <c r="O516" s="11" t="s">
        <v>7787</v>
      </c>
      <c r="P516" s="11" t="s">
        <v>7788</v>
      </c>
      <c r="Q516" s="11" t="s">
        <v>87</v>
      </c>
      <c r="R516" s="11" t="s">
        <v>87</v>
      </c>
      <c r="S516" s="11" t="s">
        <v>87</v>
      </c>
      <c r="T516" s="11" t="s">
        <v>7789</v>
      </c>
      <c r="U516" s="14"/>
      <c r="V516" s="14"/>
      <c r="W516" s="15" t="str">
        <f t="shared" si="8"/>
        <v/>
      </c>
      <c r="X516" s="16"/>
    </row>
    <row r="517" spans="1:24" ht="70" x14ac:dyDescent="0.2">
      <c r="A517" s="11" t="s">
        <v>6749</v>
      </c>
      <c r="B517" s="11" t="s">
        <v>7691</v>
      </c>
      <c r="C517" s="13" t="s">
        <v>7790</v>
      </c>
      <c r="D517" s="9" t="s">
        <v>7791</v>
      </c>
      <c r="E517" s="11" t="s">
        <v>7792</v>
      </c>
      <c r="F517" s="11" t="s">
        <v>7793</v>
      </c>
      <c r="G517" s="11" t="s">
        <v>7794</v>
      </c>
      <c r="H517" s="11" t="s">
        <v>7795</v>
      </c>
      <c r="I517" s="11" t="s">
        <v>7796</v>
      </c>
      <c r="J517" s="11" t="s">
        <v>7797</v>
      </c>
      <c r="K517" s="11" t="s">
        <v>7798</v>
      </c>
      <c r="L517" s="11" t="s">
        <v>7799</v>
      </c>
      <c r="M517" s="11" t="s">
        <v>7800</v>
      </c>
      <c r="N517" s="11" t="s">
        <v>87</v>
      </c>
      <c r="O517" s="11" t="s">
        <v>7801</v>
      </c>
      <c r="P517" s="11" t="s">
        <v>7761</v>
      </c>
      <c r="Q517" s="11" t="s">
        <v>87</v>
      </c>
      <c r="R517" s="11" t="s">
        <v>87</v>
      </c>
      <c r="S517" s="11" t="s">
        <v>87</v>
      </c>
      <c r="T517" s="11" t="s">
        <v>7802</v>
      </c>
      <c r="U517" s="14"/>
      <c r="V517" s="14"/>
      <c r="W517" s="15" t="str">
        <f t="shared" si="8"/>
        <v/>
      </c>
      <c r="X517" s="16"/>
    </row>
    <row r="518" spans="1:24" ht="70" x14ac:dyDescent="0.2">
      <c r="A518" s="11" t="s">
        <v>6749</v>
      </c>
      <c r="B518" s="11" t="s">
        <v>7691</v>
      </c>
      <c r="C518" s="13" t="s">
        <v>7803</v>
      </c>
      <c r="D518" s="9" t="s">
        <v>7804</v>
      </c>
      <c r="E518" s="11" t="s">
        <v>7805</v>
      </c>
      <c r="F518" s="11" t="s">
        <v>7806</v>
      </c>
      <c r="G518" s="11" t="s">
        <v>7807</v>
      </c>
      <c r="H518" s="11" t="s">
        <v>7808</v>
      </c>
      <c r="I518" s="11" t="s">
        <v>7809</v>
      </c>
      <c r="J518" s="11" t="s">
        <v>7810</v>
      </c>
      <c r="K518" s="11" t="s">
        <v>7811</v>
      </c>
      <c r="L518" s="11" t="s">
        <v>7812</v>
      </c>
      <c r="M518" s="11" t="s">
        <v>7813</v>
      </c>
      <c r="N518" s="11" t="s">
        <v>87</v>
      </c>
      <c r="O518" s="11" t="s">
        <v>7814</v>
      </c>
      <c r="P518" s="11" t="s">
        <v>7761</v>
      </c>
      <c r="Q518" s="11" t="s">
        <v>87</v>
      </c>
      <c r="R518" s="11" t="s">
        <v>87</v>
      </c>
      <c r="S518" s="11" t="s">
        <v>87</v>
      </c>
      <c r="T518" s="11" t="s">
        <v>7815</v>
      </c>
      <c r="U518" s="14"/>
      <c r="V518" s="14"/>
      <c r="W518" s="15" t="str">
        <f t="shared" si="8"/>
        <v/>
      </c>
      <c r="X518" s="16"/>
    </row>
    <row r="519" spans="1:24" ht="56" x14ac:dyDescent="0.2">
      <c r="A519" s="11" t="s">
        <v>6749</v>
      </c>
      <c r="B519" s="11" t="s">
        <v>7691</v>
      </c>
      <c r="C519" s="13" t="s">
        <v>7816</v>
      </c>
      <c r="D519" s="9" t="s">
        <v>7817</v>
      </c>
      <c r="E519" s="11" t="s">
        <v>7818</v>
      </c>
      <c r="F519" s="11" t="s">
        <v>7819</v>
      </c>
      <c r="G519" s="11" t="s">
        <v>7820</v>
      </c>
      <c r="H519" s="11" t="s">
        <v>7821</v>
      </c>
      <c r="I519" s="11" t="s">
        <v>7822</v>
      </c>
      <c r="J519" s="11" t="s">
        <v>7823</v>
      </c>
      <c r="K519" s="11" t="s">
        <v>7824</v>
      </c>
      <c r="L519" s="11" t="s">
        <v>7825</v>
      </c>
      <c r="M519" s="11" t="s">
        <v>7826</v>
      </c>
      <c r="N519" s="11" t="s">
        <v>7732</v>
      </c>
      <c r="O519" s="11" t="s">
        <v>7827</v>
      </c>
      <c r="P519" s="11" t="s">
        <v>7734</v>
      </c>
      <c r="Q519" s="11" t="s">
        <v>87</v>
      </c>
      <c r="R519" s="11" t="s">
        <v>6809</v>
      </c>
      <c r="S519" s="11" t="s">
        <v>87</v>
      </c>
      <c r="T519" s="11" t="s">
        <v>7828</v>
      </c>
      <c r="U519" s="14"/>
      <c r="V519" s="14"/>
      <c r="W519" s="15" t="str">
        <f t="shared" si="8"/>
        <v/>
      </c>
      <c r="X519" s="16"/>
    </row>
    <row r="520" spans="1:24" ht="70" x14ac:dyDescent="0.2">
      <c r="A520" s="11" t="s">
        <v>6749</v>
      </c>
      <c r="B520" s="11" t="s">
        <v>7691</v>
      </c>
      <c r="C520" s="13" t="s">
        <v>7829</v>
      </c>
      <c r="D520" s="9" t="s">
        <v>7830</v>
      </c>
      <c r="E520" s="11" t="s">
        <v>7831</v>
      </c>
      <c r="F520" s="11" t="s">
        <v>7832</v>
      </c>
      <c r="G520" s="11" t="s">
        <v>7833</v>
      </c>
      <c r="H520" s="11" t="s">
        <v>7834</v>
      </c>
      <c r="I520" s="11" t="s">
        <v>7835</v>
      </c>
      <c r="J520" s="11" t="s">
        <v>7836</v>
      </c>
      <c r="K520" s="11" t="s">
        <v>7837</v>
      </c>
      <c r="L520" s="11" t="s">
        <v>7838</v>
      </c>
      <c r="M520" s="11" t="s">
        <v>7839</v>
      </c>
      <c r="N520" s="11" t="s">
        <v>87</v>
      </c>
      <c r="O520" s="11" t="s">
        <v>7840</v>
      </c>
      <c r="P520" s="11" t="s">
        <v>7761</v>
      </c>
      <c r="Q520" s="11" t="s">
        <v>87</v>
      </c>
      <c r="R520" s="11" t="s">
        <v>87</v>
      </c>
      <c r="S520" s="11" t="s">
        <v>87</v>
      </c>
      <c r="T520" s="11" t="s">
        <v>7841</v>
      </c>
      <c r="U520" s="14"/>
      <c r="V520" s="14"/>
      <c r="W520" s="15" t="str">
        <f t="shared" si="8"/>
        <v/>
      </c>
      <c r="X520" s="16"/>
    </row>
    <row r="521" spans="1:24" ht="70" x14ac:dyDescent="0.2">
      <c r="A521" s="11" t="s">
        <v>6749</v>
      </c>
      <c r="B521" s="11" t="s">
        <v>7691</v>
      </c>
      <c r="C521" s="13" t="s">
        <v>7842</v>
      </c>
      <c r="D521" s="9" t="s">
        <v>7843</v>
      </c>
      <c r="E521" s="11" t="s">
        <v>7844</v>
      </c>
      <c r="F521" s="11" t="s">
        <v>7845</v>
      </c>
      <c r="G521" s="11" t="s">
        <v>7846</v>
      </c>
      <c r="H521" s="11" t="s">
        <v>7847</v>
      </c>
      <c r="I521" s="11" t="s">
        <v>7848</v>
      </c>
      <c r="J521" s="11" t="s">
        <v>7849</v>
      </c>
      <c r="K521" s="11" t="s">
        <v>7850</v>
      </c>
      <c r="L521" s="11" t="s">
        <v>7851</v>
      </c>
      <c r="M521" s="11" t="s">
        <v>7852</v>
      </c>
      <c r="N521" s="11" t="s">
        <v>7853</v>
      </c>
      <c r="O521" s="11" t="s">
        <v>7854</v>
      </c>
      <c r="P521" s="11" t="s">
        <v>7855</v>
      </c>
      <c r="Q521" s="11" t="s">
        <v>1984</v>
      </c>
      <c r="R521" s="11" t="s">
        <v>87</v>
      </c>
      <c r="S521" s="11" t="s">
        <v>87</v>
      </c>
      <c r="T521" s="11" t="s">
        <v>7856</v>
      </c>
      <c r="U521" s="14"/>
      <c r="V521" s="14"/>
      <c r="W521" s="15" t="str">
        <f t="shared" si="8"/>
        <v/>
      </c>
      <c r="X521" s="16"/>
    </row>
    <row r="522" spans="1:24" ht="56" x14ac:dyDescent="0.2">
      <c r="A522" s="11" t="s">
        <v>6749</v>
      </c>
      <c r="B522" s="11" t="s">
        <v>7691</v>
      </c>
      <c r="C522" s="13" t="s">
        <v>7857</v>
      </c>
      <c r="D522" s="9" t="s">
        <v>7858</v>
      </c>
      <c r="E522" s="11" t="s">
        <v>7859</v>
      </c>
      <c r="F522" s="11" t="s">
        <v>7860</v>
      </c>
      <c r="G522" s="11" t="s">
        <v>7861</v>
      </c>
      <c r="H522" s="11" t="s">
        <v>7862</v>
      </c>
      <c r="I522" s="11" t="s">
        <v>7863</v>
      </c>
      <c r="J522" s="11" t="s">
        <v>7864</v>
      </c>
      <c r="K522" s="11" t="s">
        <v>7865</v>
      </c>
      <c r="L522" s="11" t="s">
        <v>7866</v>
      </c>
      <c r="M522" s="11" t="s">
        <v>7867</v>
      </c>
      <c r="N522" s="11" t="s">
        <v>7732</v>
      </c>
      <c r="O522" s="11" t="s">
        <v>7868</v>
      </c>
      <c r="P522" s="11" t="s">
        <v>7734</v>
      </c>
      <c r="Q522" s="11" t="s">
        <v>87</v>
      </c>
      <c r="R522" s="11" t="s">
        <v>87</v>
      </c>
      <c r="S522" s="11" t="s">
        <v>87</v>
      </c>
      <c r="T522" s="11" t="s">
        <v>7869</v>
      </c>
      <c r="U522" s="14"/>
      <c r="V522" s="14"/>
      <c r="W522" s="15" t="str">
        <f t="shared" si="8"/>
        <v/>
      </c>
      <c r="X522" s="16"/>
    </row>
    <row r="523" spans="1:24" ht="56" x14ac:dyDescent="0.2">
      <c r="A523" s="11" t="s">
        <v>6749</v>
      </c>
      <c r="B523" s="11" t="s">
        <v>7691</v>
      </c>
      <c r="C523" s="13" t="s">
        <v>7870</v>
      </c>
      <c r="D523" s="9" t="s">
        <v>7871</v>
      </c>
      <c r="E523" s="11" t="s">
        <v>7872</v>
      </c>
      <c r="F523" s="11" t="s">
        <v>7873</v>
      </c>
      <c r="G523" s="11" t="s">
        <v>7874</v>
      </c>
      <c r="H523" s="11" t="s">
        <v>7875</v>
      </c>
      <c r="I523" s="11" t="s">
        <v>7876</v>
      </c>
      <c r="J523" s="11" t="s">
        <v>7877</v>
      </c>
      <c r="K523" s="11" t="s">
        <v>7878</v>
      </c>
      <c r="L523" s="11" t="s">
        <v>7879</v>
      </c>
      <c r="M523" s="11" t="s">
        <v>7880</v>
      </c>
      <c r="N523" s="11" t="s">
        <v>7732</v>
      </c>
      <c r="O523" s="11" t="s">
        <v>7881</v>
      </c>
      <c r="P523" s="11" t="s">
        <v>7882</v>
      </c>
      <c r="Q523" s="11" t="s">
        <v>87</v>
      </c>
      <c r="R523" s="11" t="s">
        <v>87</v>
      </c>
      <c r="S523" s="11" t="s">
        <v>87</v>
      </c>
      <c r="T523" s="11" t="s">
        <v>7883</v>
      </c>
      <c r="U523" s="14"/>
      <c r="V523" s="14"/>
      <c r="W523" s="15" t="str">
        <f t="shared" si="8"/>
        <v/>
      </c>
      <c r="X523" s="16"/>
    </row>
    <row r="524" spans="1:24" ht="70" x14ac:dyDescent="0.2">
      <c r="A524" s="11" t="s">
        <v>6749</v>
      </c>
      <c r="B524" s="11" t="s">
        <v>7691</v>
      </c>
      <c r="C524" s="13" t="s">
        <v>7884</v>
      </c>
      <c r="D524" s="9" t="s">
        <v>7885</v>
      </c>
      <c r="E524" s="11" t="s">
        <v>7886</v>
      </c>
      <c r="F524" s="11" t="s">
        <v>7887</v>
      </c>
      <c r="G524" s="11" t="s">
        <v>7888</v>
      </c>
      <c r="H524" s="11" t="s">
        <v>7889</v>
      </c>
      <c r="I524" s="11" t="s">
        <v>7890</v>
      </c>
      <c r="J524" s="11" t="s">
        <v>7891</v>
      </c>
      <c r="K524" s="11" t="s">
        <v>7892</v>
      </c>
      <c r="L524" s="11" t="s">
        <v>7893</v>
      </c>
      <c r="M524" s="11" t="s">
        <v>7894</v>
      </c>
      <c r="N524" s="11" t="s">
        <v>950</v>
      </c>
      <c r="O524" s="11" t="s">
        <v>1847</v>
      </c>
      <c r="P524" s="11" t="s">
        <v>1690</v>
      </c>
      <c r="Q524" s="11" t="s">
        <v>69</v>
      </c>
      <c r="R524" s="11" t="s">
        <v>87</v>
      </c>
      <c r="S524" s="11" t="s">
        <v>87</v>
      </c>
      <c r="T524" s="11" t="s">
        <v>7895</v>
      </c>
      <c r="U524" s="14"/>
      <c r="V524" s="14"/>
      <c r="W524" s="15" t="str">
        <f t="shared" si="8"/>
        <v/>
      </c>
      <c r="X524" s="16"/>
    </row>
    <row r="525" spans="1:24" ht="56" x14ac:dyDescent="0.2">
      <c r="A525" s="11" t="s">
        <v>6749</v>
      </c>
      <c r="B525" s="11" t="s">
        <v>7691</v>
      </c>
      <c r="C525" s="13" t="s">
        <v>7896</v>
      </c>
      <c r="D525" s="9" t="s">
        <v>7897</v>
      </c>
      <c r="E525" s="11" t="s">
        <v>7898</v>
      </c>
      <c r="F525" s="11" t="s">
        <v>7899</v>
      </c>
      <c r="G525" s="11" t="s">
        <v>7900</v>
      </c>
      <c r="H525" s="11" t="s">
        <v>7901</v>
      </c>
      <c r="I525" s="11" t="s">
        <v>7902</v>
      </c>
      <c r="J525" s="11" t="s">
        <v>7903</v>
      </c>
      <c r="K525" s="11" t="s">
        <v>7904</v>
      </c>
      <c r="L525" s="11" t="s">
        <v>7905</v>
      </c>
      <c r="M525" s="11" t="s">
        <v>7906</v>
      </c>
      <c r="N525" s="11" t="s">
        <v>7907</v>
      </c>
      <c r="O525" s="11" t="s">
        <v>7908</v>
      </c>
      <c r="P525" s="11" t="s">
        <v>7909</v>
      </c>
      <c r="Q525" s="11" t="s">
        <v>7910</v>
      </c>
      <c r="R525" s="11" t="s">
        <v>87</v>
      </c>
      <c r="S525" s="11" t="s">
        <v>87</v>
      </c>
      <c r="T525" s="11" t="s">
        <v>7911</v>
      </c>
      <c r="U525" s="14"/>
      <c r="V525" s="14"/>
      <c r="W525" s="15" t="str">
        <f t="shared" si="8"/>
        <v/>
      </c>
      <c r="X525" s="16"/>
    </row>
    <row r="526" spans="1:24" ht="56" x14ac:dyDescent="0.2">
      <c r="A526" s="11" t="s">
        <v>6749</v>
      </c>
      <c r="B526" s="11" t="s">
        <v>7691</v>
      </c>
      <c r="C526" s="13" t="s">
        <v>7912</v>
      </c>
      <c r="D526" s="9" t="s">
        <v>7913</v>
      </c>
      <c r="E526" s="11" t="s">
        <v>7914</v>
      </c>
      <c r="F526" s="11" t="s">
        <v>7915</v>
      </c>
      <c r="G526" s="11" t="s">
        <v>7916</v>
      </c>
      <c r="H526" s="11" t="s">
        <v>7917</v>
      </c>
      <c r="I526" s="11" t="s">
        <v>7918</v>
      </c>
      <c r="J526" s="11" t="s">
        <v>7919</v>
      </c>
      <c r="K526" s="11" t="s">
        <v>7920</v>
      </c>
      <c r="L526" s="11" t="s">
        <v>7921</v>
      </c>
      <c r="M526" s="11" t="s">
        <v>7922</v>
      </c>
      <c r="N526" s="11" t="s">
        <v>7923</v>
      </c>
      <c r="O526" s="11" t="s">
        <v>7924</v>
      </c>
      <c r="P526" s="11" t="s">
        <v>506</v>
      </c>
      <c r="Q526" s="11" t="s">
        <v>87</v>
      </c>
      <c r="R526" s="11" t="s">
        <v>87</v>
      </c>
      <c r="S526" s="11" t="s">
        <v>87</v>
      </c>
      <c r="T526" s="11" t="s">
        <v>7925</v>
      </c>
      <c r="U526" s="14"/>
      <c r="V526" s="14"/>
      <c r="W526" s="15" t="str">
        <f t="shared" si="8"/>
        <v/>
      </c>
      <c r="X526" s="16"/>
    </row>
    <row r="527" spans="1:24" ht="70" x14ac:dyDescent="0.2">
      <c r="A527" s="11" t="s">
        <v>6749</v>
      </c>
      <c r="B527" s="11" t="s">
        <v>7691</v>
      </c>
      <c r="C527" s="13" t="s">
        <v>7926</v>
      </c>
      <c r="D527" s="9" t="s">
        <v>7927</v>
      </c>
      <c r="E527" s="11" t="s">
        <v>7928</v>
      </c>
      <c r="F527" s="11" t="s">
        <v>7929</v>
      </c>
      <c r="G527" s="11" t="s">
        <v>7930</v>
      </c>
      <c r="H527" s="11" t="s">
        <v>7931</v>
      </c>
      <c r="I527" s="11" t="s">
        <v>7932</v>
      </c>
      <c r="J527" s="11" t="s">
        <v>7933</v>
      </c>
      <c r="K527" s="11" t="s">
        <v>7934</v>
      </c>
      <c r="L527" s="11" t="s">
        <v>7935</v>
      </c>
      <c r="M527" s="11" t="s">
        <v>7936</v>
      </c>
      <c r="N527" s="11" t="s">
        <v>87</v>
      </c>
      <c r="O527" s="11" t="s">
        <v>7937</v>
      </c>
      <c r="P527" s="11" t="s">
        <v>7938</v>
      </c>
      <c r="Q527" s="11" t="s">
        <v>87</v>
      </c>
      <c r="R527" s="11" t="s">
        <v>6809</v>
      </c>
      <c r="S527" s="11" t="s">
        <v>87</v>
      </c>
      <c r="T527" s="11" t="s">
        <v>7939</v>
      </c>
      <c r="U527" s="14"/>
      <c r="V527" s="14"/>
      <c r="W527" s="15" t="str">
        <f t="shared" si="8"/>
        <v/>
      </c>
      <c r="X527" s="16"/>
    </row>
    <row r="528" spans="1:24" ht="56" x14ac:dyDescent="0.2">
      <c r="A528" s="11" t="s">
        <v>6749</v>
      </c>
      <c r="B528" s="11" t="s">
        <v>7691</v>
      </c>
      <c r="C528" s="13" t="s">
        <v>7940</v>
      </c>
      <c r="D528" s="9" t="s">
        <v>7941</v>
      </c>
      <c r="E528" s="11" t="s">
        <v>7942</v>
      </c>
      <c r="F528" s="11" t="s">
        <v>7943</v>
      </c>
      <c r="G528" s="11" t="s">
        <v>7944</v>
      </c>
      <c r="H528" s="11" t="s">
        <v>7945</v>
      </c>
      <c r="I528" s="11" t="s">
        <v>7946</v>
      </c>
      <c r="J528" s="11" t="s">
        <v>7947</v>
      </c>
      <c r="K528" s="11" t="s">
        <v>7948</v>
      </c>
      <c r="L528" s="11" t="s">
        <v>7949</v>
      </c>
      <c r="M528" s="11" t="s">
        <v>7950</v>
      </c>
      <c r="N528" s="11" t="s">
        <v>87</v>
      </c>
      <c r="O528" s="11" t="s">
        <v>7951</v>
      </c>
      <c r="P528" s="11" t="s">
        <v>7761</v>
      </c>
      <c r="Q528" s="11" t="s">
        <v>87</v>
      </c>
      <c r="R528" s="11" t="s">
        <v>87</v>
      </c>
      <c r="S528" s="11" t="s">
        <v>87</v>
      </c>
      <c r="T528" s="11" t="s">
        <v>7952</v>
      </c>
      <c r="U528" s="14"/>
      <c r="V528" s="14"/>
      <c r="W528" s="15" t="str">
        <f t="shared" si="8"/>
        <v/>
      </c>
      <c r="X528" s="16"/>
    </row>
    <row r="529" spans="1:24" ht="70" x14ac:dyDescent="0.2">
      <c r="A529" s="11" t="s">
        <v>6749</v>
      </c>
      <c r="B529" s="11" t="s">
        <v>7691</v>
      </c>
      <c r="C529" s="13" t="s">
        <v>7953</v>
      </c>
      <c r="D529" s="9" t="s">
        <v>7954</v>
      </c>
      <c r="E529" s="11" t="s">
        <v>7955</v>
      </c>
      <c r="F529" s="11" t="s">
        <v>7956</v>
      </c>
      <c r="G529" s="11" t="s">
        <v>7957</v>
      </c>
      <c r="H529" s="11" t="s">
        <v>7958</v>
      </c>
      <c r="I529" s="11" t="s">
        <v>7959</v>
      </c>
      <c r="J529" s="11" t="s">
        <v>7960</v>
      </c>
      <c r="K529" s="11" t="s">
        <v>7961</v>
      </c>
      <c r="L529" s="11" t="s">
        <v>7962</v>
      </c>
      <c r="M529" s="11" t="s">
        <v>7963</v>
      </c>
      <c r="N529" s="11" t="s">
        <v>935</v>
      </c>
      <c r="O529" s="11" t="s">
        <v>7964</v>
      </c>
      <c r="P529" s="11" t="s">
        <v>2475</v>
      </c>
      <c r="Q529" s="11" t="s">
        <v>390</v>
      </c>
      <c r="R529" s="11" t="s">
        <v>87</v>
      </c>
      <c r="S529" s="11" t="s">
        <v>87</v>
      </c>
      <c r="T529" s="11" t="s">
        <v>7965</v>
      </c>
      <c r="U529" s="14"/>
      <c r="V529" s="14"/>
      <c r="W529" s="15" t="str">
        <f t="shared" si="8"/>
        <v/>
      </c>
      <c r="X529" s="16"/>
    </row>
    <row r="530" spans="1:24" ht="56" x14ac:dyDescent="0.2">
      <c r="A530" s="11" t="s">
        <v>6749</v>
      </c>
      <c r="B530" s="11" t="s">
        <v>7691</v>
      </c>
      <c r="C530" s="13" t="s">
        <v>7966</v>
      </c>
      <c r="D530" s="9" t="s">
        <v>7967</v>
      </c>
      <c r="E530" s="11" t="s">
        <v>7968</v>
      </c>
      <c r="F530" s="11" t="s">
        <v>7969</v>
      </c>
      <c r="G530" s="11" t="s">
        <v>7970</v>
      </c>
      <c r="H530" s="11" t="s">
        <v>7971</v>
      </c>
      <c r="I530" s="11" t="s">
        <v>7972</v>
      </c>
      <c r="J530" s="11" t="s">
        <v>7973</v>
      </c>
      <c r="K530" s="11" t="s">
        <v>7974</v>
      </c>
      <c r="L530" s="11" t="s">
        <v>7975</v>
      </c>
      <c r="M530" s="11" t="s">
        <v>7976</v>
      </c>
      <c r="N530" s="11" t="s">
        <v>87</v>
      </c>
      <c r="O530" s="11" t="s">
        <v>87</v>
      </c>
      <c r="P530" s="11" t="s">
        <v>7761</v>
      </c>
      <c r="Q530" s="11" t="s">
        <v>87</v>
      </c>
      <c r="R530" s="11" t="s">
        <v>87</v>
      </c>
      <c r="S530" s="11" t="s">
        <v>87</v>
      </c>
      <c r="T530" s="11" t="s">
        <v>7977</v>
      </c>
      <c r="U530" s="14"/>
      <c r="V530" s="14"/>
      <c r="W530" s="15" t="str">
        <f t="shared" si="8"/>
        <v/>
      </c>
      <c r="X530" s="16"/>
    </row>
    <row r="531" spans="1:24" ht="70" x14ac:dyDescent="0.2">
      <c r="A531" s="11" t="s">
        <v>6749</v>
      </c>
      <c r="B531" s="11" t="s">
        <v>7978</v>
      </c>
      <c r="C531" s="13" t="s">
        <v>7979</v>
      </c>
      <c r="D531" s="9" t="s">
        <v>7980</v>
      </c>
      <c r="E531" s="11" t="s">
        <v>7981</v>
      </c>
      <c r="F531" s="11" t="s">
        <v>7982</v>
      </c>
      <c r="G531" s="11" t="s">
        <v>7983</v>
      </c>
      <c r="H531" s="11" t="s">
        <v>7984</v>
      </c>
      <c r="I531" s="11" t="s">
        <v>7985</v>
      </c>
      <c r="J531" s="11" t="s">
        <v>7986</v>
      </c>
      <c r="K531" s="11" t="s">
        <v>7987</v>
      </c>
      <c r="L531" s="11" t="s">
        <v>7988</v>
      </c>
      <c r="M531" s="11" t="s">
        <v>7989</v>
      </c>
      <c r="N531" s="11" t="s">
        <v>7990</v>
      </c>
      <c r="O531" s="11" t="s">
        <v>7991</v>
      </c>
      <c r="P531" s="11" t="s">
        <v>7992</v>
      </c>
      <c r="Q531" s="11" t="s">
        <v>4964</v>
      </c>
      <c r="R531" s="11" t="s">
        <v>87</v>
      </c>
      <c r="S531" s="11" t="s">
        <v>87</v>
      </c>
      <c r="T531" s="11" t="s">
        <v>7993</v>
      </c>
      <c r="U531" s="14"/>
      <c r="V531" s="14"/>
      <c r="W531" s="15" t="str">
        <f t="shared" si="8"/>
        <v/>
      </c>
      <c r="X531" s="16"/>
    </row>
    <row r="532" spans="1:24" ht="70" x14ac:dyDescent="0.2">
      <c r="A532" s="11" t="s">
        <v>6749</v>
      </c>
      <c r="B532" s="11" t="s">
        <v>7978</v>
      </c>
      <c r="C532" s="13" t="s">
        <v>7994</v>
      </c>
      <c r="D532" s="9" t="s">
        <v>7995</v>
      </c>
      <c r="E532" s="11" t="s">
        <v>7996</v>
      </c>
      <c r="F532" s="11" t="s">
        <v>7997</v>
      </c>
      <c r="G532" s="11" t="s">
        <v>7998</v>
      </c>
      <c r="H532" s="11" t="s">
        <v>7999</v>
      </c>
      <c r="I532" s="11" t="s">
        <v>8000</v>
      </c>
      <c r="J532" s="11" t="s">
        <v>8001</v>
      </c>
      <c r="K532" s="11" t="s">
        <v>8002</v>
      </c>
      <c r="L532" s="11" t="s">
        <v>8003</v>
      </c>
      <c r="M532" s="11" t="s">
        <v>8004</v>
      </c>
      <c r="N532" s="11" t="s">
        <v>8005</v>
      </c>
      <c r="O532" s="11" t="s">
        <v>8006</v>
      </c>
      <c r="P532" s="11" t="s">
        <v>8007</v>
      </c>
      <c r="Q532" s="11" t="s">
        <v>8008</v>
      </c>
      <c r="R532" s="11" t="s">
        <v>87</v>
      </c>
      <c r="S532" s="11" t="s">
        <v>87</v>
      </c>
      <c r="T532" s="11" t="s">
        <v>8009</v>
      </c>
      <c r="U532" s="14"/>
      <c r="V532" s="14"/>
      <c r="W532" s="15" t="str">
        <f t="shared" si="8"/>
        <v/>
      </c>
      <c r="X532" s="16"/>
    </row>
    <row r="533" spans="1:24" ht="70" x14ac:dyDescent="0.2">
      <c r="A533" s="11" t="s">
        <v>6749</v>
      </c>
      <c r="B533" s="11" t="s">
        <v>7978</v>
      </c>
      <c r="C533" s="13" t="s">
        <v>8010</v>
      </c>
      <c r="D533" s="9" t="s">
        <v>8011</v>
      </c>
      <c r="E533" s="11" t="s">
        <v>8012</v>
      </c>
      <c r="F533" s="11" t="s">
        <v>8013</v>
      </c>
      <c r="G533" s="11" t="s">
        <v>8014</v>
      </c>
      <c r="H533" s="11" t="s">
        <v>8015</v>
      </c>
      <c r="I533" s="11" t="s">
        <v>8016</v>
      </c>
      <c r="J533" s="11" t="s">
        <v>8017</v>
      </c>
      <c r="K533" s="11" t="s">
        <v>8018</v>
      </c>
      <c r="L533" s="11" t="s">
        <v>8019</v>
      </c>
      <c r="M533" s="11" t="s">
        <v>8020</v>
      </c>
      <c r="N533" s="11" t="s">
        <v>8021</v>
      </c>
      <c r="O533" s="11" t="s">
        <v>8022</v>
      </c>
      <c r="P533" s="11" t="s">
        <v>8023</v>
      </c>
      <c r="Q533" s="11" t="s">
        <v>8024</v>
      </c>
      <c r="R533" s="11" t="s">
        <v>87</v>
      </c>
      <c r="S533" s="11" t="s">
        <v>87</v>
      </c>
      <c r="T533" s="11" t="s">
        <v>8025</v>
      </c>
      <c r="U533" s="14"/>
      <c r="V533" s="14"/>
      <c r="W533" s="15" t="str">
        <f t="shared" si="8"/>
        <v/>
      </c>
      <c r="X533" s="16"/>
    </row>
    <row r="534" spans="1:24" ht="56" x14ac:dyDescent="0.2">
      <c r="A534" s="11" t="s">
        <v>6749</v>
      </c>
      <c r="B534" s="11" t="s">
        <v>7978</v>
      </c>
      <c r="C534" s="13" t="s">
        <v>8026</v>
      </c>
      <c r="D534" s="9" t="s">
        <v>8027</v>
      </c>
      <c r="E534" s="11" t="s">
        <v>8028</v>
      </c>
      <c r="F534" s="11" t="s">
        <v>8029</v>
      </c>
      <c r="G534" s="11" t="s">
        <v>8030</v>
      </c>
      <c r="H534" s="11" t="s">
        <v>8031</v>
      </c>
      <c r="I534" s="11" t="s">
        <v>8032</v>
      </c>
      <c r="J534" s="11" t="s">
        <v>8033</v>
      </c>
      <c r="K534" s="11" t="s">
        <v>8034</v>
      </c>
      <c r="L534" s="11" t="s">
        <v>8035</v>
      </c>
      <c r="M534" s="11" t="s">
        <v>8036</v>
      </c>
      <c r="N534" s="11" t="s">
        <v>8037</v>
      </c>
      <c r="O534" s="11" t="s">
        <v>8038</v>
      </c>
      <c r="P534" s="11" t="s">
        <v>8039</v>
      </c>
      <c r="Q534" s="11" t="s">
        <v>8024</v>
      </c>
      <c r="R534" s="11" t="s">
        <v>87</v>
      </c>
      <c r="S534" s="11" t="s">
        <v>87</v>
      </c>
      <c r="T534" s="11" t="s">
        <v>8040</v>
      </c>
      <c r="U534" s="14"/>
      <c r="V534" s="14"/>
      <c r="W534" s="15" t="str">
        <f t="shared" si="8"/>
        <v/>
      </c>
      <c r="X534" s="16"/>
    </row>
    <row r="535" spans="1:24" ht="70" x14ac:dyDescent="0.2">
      <c r="A535" s="11" t="s">
        <v>6749</v>
      </c>
      <c r="B535" s="11" t="s">
        <v>7978</v>
      </c>
      <c r="C535" s="13" t="s">
        <v>8041</v>
      </c>
      <c r="D535" s="9" t="s">
        <v>8042</v>
      </c>
      <c r="E535" s="11" t="s">
        <v>8043</v>
      </c>
      <c r="F535" s="11" t="s">
        <v>8044</v>
      </c>
      <c r="G535" s="11" t="s">
        <v>8045</v>
      </c>
      <c r="H535" s="11" t="s">
        <v>8046</v>
      </c>
      <c r="I535" s="11" t="s">
        <v>8047</v>
      </c>
      <c r="J535" s="11" t="s">
        <v>8048</v>
      </c>
      <c r="K535" s="11" t="s">
        <v>8049</v>
      </c>
      <c r="L535" s="11" t="s">
        <v>8050</v>
      </c>
      <c r="M535" s="11" t="s">
        <v>8051</v>
      </c>
      <c r="N535" s="11" t="s">
        <v>8052</v>
      </c>
      <c r="O535" s="11" t="s">
        <v>8053</v>
      </c>
      <c r="P535" s="11" t="s">
        <v>8054</v>
      </c>
      <c r="Q535" s="11" t="s">
        <v>2160</v>
      </c>
      <c r="R535" s="11" t="s">
        <v>87</v>
      </c>
      <c r="S535" s="11" t="s">
        <v>87</v>
      </c>
      <c r="T535" s="11" t="s">
        <v>8055</v>
      </c>
      <c r="U535" s="14"/>
      <c r="V535" s="14"/>
      <c r="W535" s="15" t="str">
        <f t="shared" si="8"/>
        <v/>
      </c>
      <c r="X535" s="16"/>
    </row>
    <row r="536" spans="1:24" ht="70" x14ac:dyDescent="0.2">
      <c r="A536" s="11" t="s">
        <v>6749</v>
      </c>
      <c r="B536" s="11" t="s">
        <v>7978</v>
      </c>
      <c r="C536" s="13" t="s">
        <v>8056</v>
      </c>
      <c r="D536" s="9" t="s">
        <v>8057</v>
      </c>
      <c r="E536" s="11" t="s">
        <v>8058</v>
      </c>
      <c r="F536" s="11" t="s">
        <v>8059</v>
      </c>
      <c r="G536" s="11" t="s">
        <v>8060</v>
      </c>
      <c r="H536" s="11" t="s">
        <v>8061</v>
      </c>
      <c r="I536" s="11" t="s">
        <v>8062</v>
      </c>
      <c r="J536" s="11" t="s">
        <v>8063</v>
      </c>
      <c r="K536" s="11" t="s">
        <v>8064</v>
      </c>
      <c r="L536" s="11" t="s">
        <v>8065</v>
      </c>
      <c r="M536" s="11" t="s">
        <v>8066</v>
      </c>
      <c r="N536" s="11" t="s">
        <v>8067</v>
      </c>
      <c r="O536" s="11" t="s">
        <v>8068</v>
      </c>
      <c r="P536" s="11" t="s">
        <v>8069</v>
      </c>
      <c r="Q536" s="11" t="s">
        <v>8070</v>
      </c>
      <c r="R536" s="11" t="s">
        <v>87</v>
      </c>
      <c r="S536" s="11" t="s">
        <v>87</v>
      </c>
      <c r="T536" s="11" t="s">
        <v>8071</v>
      </c>
      <c r="U536" s="14"/>
      <c r="V536" s="14"/>
      <c r="W536" s="15" t="str">
        <f t="shared" si="8"/>
        <v/>
      </c>
      <c r="X536" s="16"/>
    </row>
    <row r="537" spans="1:24" ht="70" x14ac:dyDescent="0.2">
      <c r="A537" s="11" t="s">
        <v>6749</v>
      </c>
      <c r="B537" s="11" t="s">
        <v>7978</v>
      </c>
      <c r="C537" s="13" t="s">
        <v>8072</v>
      </c>
      <c r="D537" s="9" t="s">
        <v>8073</v>
      </c>
      <c r="E537" s="11" t="s">
        <v>8074</v>
      </c>
      <c r="F537" s="11" t="s">
        <v>8075</v>
      </c>
      <c r="G537" s="11" t="s">
        <v>8076</v>
      </c>
      <c r="H537" s="11" t="s">
        <v>8077</v>
      </c>
      <c r="I537" s="11" t="s">
        <v>8078</v>
      </c>
      <c r="J537" s="11" t="s">
        <v>8079</v>
      </c>
      <c r="K537" s="11" t="s">
        <v>8080</v>
      </c>
      <c r="L537" s="11" t="s">
        <v>8081</v>
      </c>
      <c r="M537" s="11" t="s">
        <v>8082</v>
      </c>
      <c r="N537" s="11" t="s">
        <v>8083</v>
      </c>
      <c r="O537" s="11" t="s">
        <v>8084</v>
      </c>
      <c r="P537" s="11" t="s">
        <v>8085</v>
      </c>
      <c r="Q537" s="11" t="s">
        <v>5832</v>
      </c>
      <c r="R537" s="11" t="s">
        <v>87</v>
      </c>
      <c r="S537" s="11" t="s">
        <v>87</v>
      </c>
      <c r="T537" s="11" t="s">
        <v>8086</v>
      </c>
      <c r="U537" s="14"/>
      <c r="V537" s="14"/>
      <c r="W537" s="15" t="str">
        <f t="shared" si="8"/>
        <v/>
      </c>
      <c r="X537" s="16"/>
    </row>
    <row r="538" spans="1:24" ht="70" x14ac:dyDescent="0.2">
      <c r="A538" s="11" t="s">
        <v>6749</v>
      </c>
      <c r="B538" s="11" t="s">
        <v>7978</v>
      </c>
      <c r="C538" s="13" t="s">
        <v>8087</v>
      </c>
      <c r="D538" s="9" t="s">
        <v>8088</v>
      </c>
      <c r="E538" s="11" t="s">
        <v>8089</v>
      </c>
      <c r="F538" s="11" t="s">
        <v>8090</v>
      </c>
      <c r="G538" s="11" t="s">
        <v>8091</v>
      </c>
      <c r="H538" s="11" t="s">
        <v>8092</v>
      </c>
      <c r="I538" s="11" t="s">
        <v>8093</v>
      </c>
      <c r="J538" s="11" t="s">
        <v>8094</v>
      </c>
      <c r="K538" s="11" t="s">
        <v>8095</v>
      </c>
      <c r="L538" s="11" t="s">
        <v>8096</v>
      </c>
      <c r="M538" s="11" t="s">
        <v>8097</v>
      </c>
      <c r="N538" s="11" t="s">
        <v>8021</v>
      </c>
      <c r="O538" s="11" t="s">
        <v>8098</v>
      </c>
      <c r="P538" s="11" t="s">
        <v>8099</v>
      </c>
      <c r="Q538" s="11" t="s">
        <v>8100</v>
      </c>
      <c r="R538" s="11" t="s">
        <v>87</v>
      </c>
      <c r="S538" s="11" t="s">
        <v>87</v>
      </c>
      <c r="T538" s="11" t="s">
        <v>8101</v>
      </c>
      <c r="U538" s="14"/>
      <c r="V538" s="14"/>
      <c r="W538" s="15" t="str">
        <f t="shared" si="8"/>
        <v/>
      </c>
      <c r="X538" s="16"/>
    </row>
    <row r="539" spans="1:24" ht="70" x14ac:dyDescent="0.2">
      <c r="A539" s="11" t="s">
        <v>6749</v>
      </c>
      <c r="B539" s="11" t="s">
        <v>7978</v>
      </c>
      <c r="C539" s="13" t="s">
        <v>8102</v>
      </c>
      <c r="D539" s="9" t="s">
        <v>8103</v>
      </c>
      <c r="E539" s="11" t="s">
        <v>8104</v>
      </c>
      <c r="F539" s="11" t="s">
        <v>8105</v>
      </c>
      <c r="G539" s="11" t="s">
        <v>8106</v>
      </c>
      <c r="H539" s="11" t="s">
        <v>8107</v>
      </c>
      <c r="I539" s="11" t="s">
        <v>8108</v>
      </c>
      <c r="J539" s="11" t="s">
        <v>8109</v>
      </c>
      <c r="K539" s="11" t="s">
        <v>8110</v>
      </c>
      <c r="L539" s="11" t="s">
        <v>8111</v>
      </c>
      <c r="M539" s="11" t="s">
        <v>8112</v>
      </c>
      <c r="N539" s="11" t="s">
        <v>8113</v>
      </c>
      <c r="O539" s="11" t="s">
        <v>8114</v>
      </c>
      <c r="P539" s="11" t="s">
        <v>8115</v>
      </c>
      <c r="Q539" s="11" t="s">
        <v>1263</v>
      </c>
      <c r="R539" s="11" t="s">
        <v>87</v>
      </c>
      <c r="S539" s="11" t="s">
        <v>87</v>
      </c>
      <c r="T539" s="11" t="s">
        <v>8116</v>
      </c>
      <c r="U539" s="14"/>
      <c r="V539" s="14"/>
      <c r="W539" s="15" t="str">
        <f t="shared" si="8"/>
        <v/>
      </c>
      <c r="X539" s="16"/>
    </row>
    <row r="540" spans="1:24" ht="70" x14ac:dyDescent="0.2">
      <c r="A540" s="11" t="s">
        <v>6749</v>
      </c>
      <c r="B540" s="11" t="s">
        <v>7978</v>
      </c>
      <c r="C540" s="13" t="s">
        <v>8117</v>
      </c>
      <c r="D540" s="9" t="s">
        <v>8118</v>
      </c>
      <c r="E540" s="11" t="s">
        <v>8119</v>
      </c>
      <c r="F540" s="11" t="s">
        <v>8120</v>
      </c>
      <c r="G540" s="11" t="s">
        <v>8121</v>
      </c>
      <c r="H540" s="11" t="s">
        <v>8122</v>
      </c>
      <c r="I540" s="11" t="s">
        <v>8123</v>
      </c>
      <c r="J540" s="11" t="s">
        <v>8124</v>
      </c>
      <c r="K540" s="11" t="s">
        <v>8125</v>
      </c>
      <c r="L540" s="11" t="s">
        <v>8126</v>
      </c>
      <c r="M540" s="11" t="s">
        <v>8127</v>
      </c>
      <c r="N540" s="11" t="s">
        <v>8128</v>
      </c>
      <c r="O540" s="11" t="s">
        <v>8129</v>
      </c>
      <c r="P540" s="11" t="s">
        <v>8130</v>
      </c>
      <c r="Q540" s="11" t="s">
        <v>8024</v>
      </c>
      <c r="R540" s="11" t="s">
        <v>87</v>
      </c>
      <c r="S540" s="11" t="s">
        <v>87</v>
      </c>
      <c r="T540" s="11" t="s">
        <v>8131</v>
      </c>
      <c r="U540" s="14"/>
      <c r="V540" s="14"/>
      <c r="W540" s="15" t="str">
        <f t="shared" si="8"/>
        <v/>
      </c>
      <c r="X540" s="16"/>
    </row>
    <row r="541" spans="1:24" ht="70" x14ac:dyDescent="0.2">
      <c r="A541" s="11" t="s">
        <v>6749</v>
      </c>
      <c r="B541" s="11" t="s">
        <v>7978</v>
      </c>
      <c r="C541" s="13" t="s">
        <v>8132</v>
      </c>
      <c r="D541" s="9" t="s">
        <v>8133</v>
      </c>
      <c r="E541" s="11" t="s">
        <v>8134</v>
      </c>
      <c r="F541" s="11" t="s">
        <v>8135</v>
      </c>
      <c r="G541" s="11" t="s">
        <v>8136</v>
      </c>
      <c r="H541" s="11" t="s">
        <v>8137</v>
      </c>
      <c r="I541" s="11" t="s">
        <v>8138</v>
      </c>
      <c r="J541" s="11" t="s">
        <v>8139</v>
      </c>
      <c r="K541" s="11" t="s">
        <v>8140</v>
      </c>
      <c r="L541" s="11" t="s">
        <v>8141</v>
      </c>
      <c r="M541" s="11" t="s">
        <v>8142</v>
      </c>
      <c r="N541" s="11" t="s">
        <v>8143</v>
      </c>
      <c r="O541" s="11" t="s">
        <v>8144</v>
      </c>
      <c r="P541" s="11" t="s">
        <v>8145</v>
      </c>
      <c r="Q541" s="11" t="s">
        <v>1893</v>
      </c>
      <c r="R541" s="11" t="s">
        <v>87</v>
      </c>
      <c r="S541" s="11" t="s">
        <v>87</v>
      </c>
      <c r="T541" s="11" t="s">
        <v>8146</v>
      </c>
      <c r="U541" s="14"/>
      <c r="V541" s="14"/>
      <c r="W541" s="15" t="str">
        <f t="shared" si="8"/>
        <v/>
      </c>
      <c r="X541" s="16"/>
    </row>
    <row r="542" spans="1:24" ht="70" x14ac:dyDescent="0.2">
      <c r="A542" s="11" t="s">
        <v>6749</v>
      </c>
      <c r="B542" s="11" t="s">
        <v>7978</v>
      </c>
      <c r="C542" s="13" t="s">
        <v>8147</v>
      </c>
      <c r="D542" s="9" t="s">
        <v>8148</v>
      </c>
      <c r="E542" s="11" t="s">
        <v>8149</v>
      </c>
      <c r="F542" s="11" t="s">
        <v>8150</v>
      </c>
      <c r="G542" s="11" t="s">
        <v>8151</v>
      </c>
      <c r="H542" s="11" t="s">
        <v>8152</v>
      </c>
      <c r="I542" s="11" t="s">
        <v>8153</v>
      </c>
      <c r="J542" s="11" t="s">
        <v>8154</v>
      </c>
      <c r="K542" s="11" t="s">
        <v>8155</v>
      </c>
      <c r="L542" s="11" t="s">
        <v>8156</v>
      </c>
      <c r="M542" s="11" t="s">
        <v>8157</v>
      </c>
      <c r="N542" s="11" t="s">
        <v>8158</v>
      </c>
      <c r="O542" s="11" t="s">
        <v>8159</v>
      </c>
      <c r="P542" s="11" t="s">
        <v>8160</v>
      </c>
      <c r="Q542" s="11" t="s">
        <v>87</v>
      </c>
      <c r="R542" s="11" t="s">
        <v>87</v>
      </c>
      <c r="S542" s="11" t="s">
        <v>87</v>
      </c>
      <c r="T542" s="11" t="s">
        <v>8161</v>
      </c>
      <c r="U542" s="14"/>
      <c r="V542" s="14"/>
      <c r="W542" s="15" t="str">
        <f t="shared" si="8"/>
        <v/>
      </c>
      <c r="X542" s="16"/>
    </row>
    <row r="543" spans="1:24" ht="70" x14ac:dyDescent="0.2">
      <c r="A543" s="11" t="s">
        <v>6749</v>
      </c>
      <c r="B543" s="11" t="s">
        <v>7978</v>
      </c>
      <c r="C543" s="13" t="s">
        <v>8162</v>
      </c>
      <c r="D543" s="9" t="s">
        <v>8163</v>
      </c>
      <c r="E543" s="11" t="s">
        <v>8164</v>
      </c>
      <c r="F543" s="11" t="s">
        <v>8165</v>
      </c>
      <c r="G543" s="11" t="s">
        <v>8166</v>
      </c>
      <c r="H543" s="11" t="s">
        <v>8167</v>
      </c>
      <c r="I543" s="11" t="s">
        <v>8168</v>
      </c>
      <c r="J543" s="11" t="s">
        <v>8169</v>
      </c>
      <c r="K543" s="11" t="s">
        <v>8170</v>
      </c>
      <c r="L543" s="11" t="s">
        <v>8171</v>
      </c>
      <c r="M543" s="11" t="s">
        <v>8172</v>
      </c>
      <c r="N543" s="11" t="s">
        <v>8173</v>
      </c>
      <c r="O543" s="11" t="s">
        <v>8174</v>
      </c>
      <c r="P543" s="11" t="s">
        <v>8175</v>
      </c>
      <c r="Q543" s="11" t="s">
        <v>5832</v>
      </c>
      <c r="R543" s="11" t="s">
        <v>87</v>
      </c>
      <c r="S543" s="11" t="s">
        <v>87</v>
      </c>
      <c r="T543" s="11" t="s">
        <v>8176</v>
      </c>
      <c r="U543" s="14"/>
      <c r="V543" s="14"/>
      <c r="W543" s="15" t="str">
        <f t="shared" si="8"/>
        <v/>
      </c>
      <c r="X543" s="16"/>
    </row>
    <row r="544" spans="1:24" ht="70" x14ac:dyDescent="0.2">
      <c r="A544" s="11" t="s">
        <v>6749</v>
      </c>
      <c r="B544" s="11" t="s">
        <v>7978</v>
      </c>
      <c r="C544" s="13" t="s">
        <v>8177</v>
      </c>
      <c r="D544" s="9" t="s">
        <v>8178</v>
      </c>
      <c r="E544" s="11" t="s">
        <v>8179</v>
      </c>
      <c r="F544" s="11" t="s">
        <v>8180</v>
      </c>
      <c r="G544" s="11" t="s">
        <v>8181</v>
      </c>
      <c r="H544" s="11" t="s">
        <v>8182</v>
      </c>
      <c r="I544" s="11" t="s">
        <v>8183</v>
      </c>
      <c r="J544" s="11" t="s">
        <v>8184</v>
      </c>
      <c r="K544" s="11" t="s">
        <v>8185</v>
      </c>
      <c r="L544" s="11" t="s">
        <v>8186</v>
      </c>
      <c r="M544" s="11" t="s">
        <v>8187</v>
      </c>
      <c r="N544" s="11" t="s">
        <v>8113</v>
      </c>
      <c r="O544" s="11" t="s">
        <v>8114</v>
      </c>
      <c r="P544" s="11" t="s">
        <v>8115</v>
      </c>
      <c r="Q544" s="11" t="s">
        <v>1263</v>
      </c>
      <c r="R544" s="11" t="s">
        <v>87</v>
      </c>
      <c r="S544" s="11" t="s">
        <v>87</v>
      </c>
      <c r="T544" s="11" t="s">
        <v>8188</v>
      </c>
      <c r="U544" s="14"/>
      <c r="V544" s="14"/>
      <c r="W544" s="15" t="str">
        <f t="shared" si="8"/>
        <v/>
      </c>
      <c r="X544" s="16"/>
    </row>
    <row r="545" spans="1:24" ht="70" x14ac:dyDescent="0.2">
      <c r="A545" s="11" t="s">
        <v>6749</v>
      </c>
      <c r="B545" s="11" t="s">
        <v>7978</v>
      </c>
      <c r="C545" s="13" t="s">
        <v>8189</v>
      </c>
      <c r="D545" s="9" t="s">
        <v>8190</v>
      </c>
      <c r="E545" s="11" t="s">
        <v>8191</v>
      </c>
      <c r="F545" s="11" t="s">
        <v>8192</v>
      </c>
      <c r="G545" s="11" t="s">
        <v>8193</v>
      </c>
      <c r="H545" s="11" t="s">
        <v>8194</v>
      </c>
      <c r="I545" s="11" t="s">
        <v>8195</v>
      </c>
      <c r="J545" s="11" t="s">
        <v>8196</v>
      </c>
      <c r="K545" s="11" t="s">
        <v>8197</v>
      </c>
      <c r="L545" s="11" t="s">
        <v>8198</v>
      </c>
      <c r="M545" s="11" t="s">
        <v>8199</v>
      </c>
      <c r="N545" s="11" t="s">
        <v>8200</v>
      </c>
      <c r="O545" s="11" t="s">
        <v>8201</v>
      </c>
      <c r="P545" s="11" t="s">
        <v>8202</v>
      </c>
      <c r="Q545" s="11" t="s">
        <v>7449</v>
      </c>
      <c r="R545" s="11" t="s">
        <v>87</v>
      </c>
      <c r="S545" s="11" t="s">
        <v>87</v>
      </c>
      <c r="T545" s="11" t="s">
        <v>8203</v>
      </c>
      <c r="U545" s="14"/>
      <c r="V545" s="14"/>
      <c r="W545" s="15" t="str">
        <f t="shared" si="8"/>
        <v/>
      </c>
      <c r="X545" s="16"/>
    </row>
    <row r="546" spans="1:24" ht="70" x14ac:dyDescent="0.2">
      <c r="A546" s="11" t="s">
        <v>6749</v>
      </c>
      <c r="B546" s="11" t="s">
        <v>7978</v>
      </c>
      <c r="C546" s="13" t="s">
        <v>8204</v>
      </c>
      <c r="D546" s="9" t="s">
        <v>8205</v>
      </c>
      <c r="E546" s="11" t="s">
        <v>8206</v>
      </c>
      <c r="F546" s="11" t="s">
        <v>8207</v>
      </c>
      <c r="G546" s="11" t="s">
        <v>8208</v>
      </c>
      <c r="H546" s="11" t="s">
        <v>8209</v>
      </c>
      <c r="I546" s="11" t="s">
        <v>8210</v>
      </c>
      <c r="J546" s="11" t="s">
        <v>8211</v>
      </c>
      <c r="K546" s="11" t="s">
        <v>8212</v>
      </c>
      <c r="L546" s="11" t="s">
        <v>8213</v>
      </c>
      <c r="M546" s="11" t="s">
        <v>8214</v>
      </c>
      <c r="N546" s="11" t="s">
        <v>8215</v>
      </c>
      <c r="O546" s="11" t="s">
        <v>8216</v>
      </c>
      <c r="P546" s="11" t="s">
        <v>8217</v>
      </c>
      <c r="Q546" s="11" t="s">
        <v>1263</v>
      </c>
      <c r="R546" s="11" t="s">
        <v>87</v>
      </c>
      <c r="S546" s="11" t="s">
        <v>87</v>
      </c>
      <c r="T546" s="11" t="s">
        <v>8218</v>
      </c>
      <c r="U546" s="14"/>
      <c r="V546" s="14"/>
      <c r="W546" s="15" t="str">
        <f t="shared" si="8"/>
        <v/>
      </c>
      <c r="X546" s="16"/>
    </row>
    <row r="547" spans="1:24" ht="70" x14ac:dyDescent="0.2">
      <c r="A547" s="11" t="s">
        <v>6749</v>
      </c>
      <c r="B547" s="11" t="s">
        <v>7978</v>
      </c>
      <c r="C547" s="13" t="s">
        <v>8219</v>
      </c>
      <c r="D547" s="9" t="s">
        <v>8220</v>
      </c>
      <c r="E547" s="11" t="s">
        <v>8221</v>
      </c>
      <c r="F547" s="11" t="s">
        <v>8222</v>
      </c>
      <c r="G547" s="11" t="s">
        <v>8223</v>
      </c>
      <c r="H547" s="11" t="s">
        <v>8224</v>
      </c>
      <c r="I547" s="11" t="s">
        <v>8225</v>
      </c>
      <c r="J547" s="11" t="s">
        <v>8226</v>
      </c>
      <c r="K547" s="11" t="s">
        <v>8227</v>
      </c>
      <c r="L547" s="11" t="s">
        <v>8228</v>
      </c>
      <c r="M547" s="11" t="s">
        <v>8229</v>
      </c>
      <c r="N547" s="11" t="s">
        <v>8230</v>
      </c>
      <c r="O547" s="11" t="s">
        <v>8231</v>
      </c>
      <c r="P547" s="11" t="s">
        <v>8232</v>
      </c>
      <c r="Q547" s="11" t="s">
        <v>8233</v>
      </c>
      <c r="R547" s="11" t="s">
        <v>87</v>
      </c>
      <c r="S547" s="11" t="s">
        <v>87</v>
      </c>
      <c r="T547" s="11" t="s">
        <v>8234</v>
      </c>
      <c r="U547" s="14"/>
      <c r="V547" s="14"/>
      <c r="W547" s="15" t="str">
        <f t="shared" si="8"/>
        <v/>
      </c>
      <c r="X547" s="16"/>
    </row>
    <row r="548" spans="1:24" ht="70" x14ac:dyDescent="0.2">
      <c r="A548" s="11" t="s">
        <v>6749</v>
      </c>
      <c r="B548" s="11" t="s">
        <v>7978</v>
      </c>
      <c r="C548" s="13" t="s">
        <v>8235</v>
      </c>
      <c r="D548" s="9" t="s">
        <v>8236</v>
      </c>
      <c r="E548" s="11" t="s">
        <v>8237</v>
      </c>
      <c r="F548" s="11" t="s">
        <v>8238</v>
      </c>
      <c r="G548" s="11" t="s">
        <v>8239</v>
      </c>
      <c r="H548" s="11" t="s">
        <v>8240</v>
      </c>
      <c r="I548" s="11" t="s">
        <v>8241</v>
      </c>
      <c r="J548" s="11" t="s">
        <v>8242</v>
      </c>
      <c r="K548" s="11" t="s">
        <v>8243</v>
      </c>
      <c r="L548" s="11" t="s">
        <v>8244</v>
      </c>
      <c r="M548" s="11" t="s">
        <v>8245</v>
      </c>
      <c r="N548" s="11" t="s">
        <v>8246</v>
      </c>
      <c r="O548" s="11" t="s">
        <v>8247</v>
      </c>
      <c r="P548" s="11" t="s">
        <v>8248</v>
      </c>
      <c r="Q548" s="11" t="s">
        <v>2160</v>
      </c>
      <c r="R548" s="11" t="s">
        <v>87</v>
      </c>
      <c r="S548" s="11" t="s">
        <v>87</v>
      </c>
      <c r="T548" s="11" t="s">
        <v>8249</v>
      </c>
      <c r="U548" s="14"/>
      <c r="V548" s="14"/>
      <c r="W548" s="15" t="str">
        <f t="shared" si="8"/>
        <v/>
      </c>
      <c r="X548" s="16"/>
    </row>
    <row r="549" spans="1:24" ht="70" x14ac:dyDescent="0.2">
      <c r="A549" s="11" t="s">
        <v>6749</v>
      </c>
      <c r="B549" s="11" t="s">
        <v>7978</v>
      </c>
      <c r="C549" s="13" t="s">
        <v>8250</v>
      </c>
      <c r="D549" s="9" t="s">
        <v>8251</v>
      </c>
      <c r="E549" s="11" t="s">
        <v>8252</v>
      </c>
      <c r="F549" s="11" t="s">
        <v>8253</v>
      </c>
      <c r="G549" s="11" t="s">
        <v>8254</v>
      </c>
      <c r="H549" s="11" t="s">
        <v>8255</v>
      </c>
      <c r="I549" s="11" t="s">
        <v>8256</v>
      </c>
      <c r="J549" s="11" t="s">
        <v>8257</v>
      </c>
      <c r="K549" s="11" t="s">
        <v>8258</v>
      </c>
      <c r="L549" s="11" t="s">
        <v>8259</v>
      </c>
      <c r="M549" s="11" t="s">
        <v>8260</v>
      </c>
      <c r="N549" s="11" t="s">
        <v>8261</v>
      </c>
      <c r="O549" s="11" t="s">
        <v>8262</v>
      </c>
      <c r="P549" s="11" t="s">
        <v>8263</v>
      </c>
      <c r="Q549" s="11" t="s">
        <v>2100</v>
      </c>
      <c r="R549" s="11" t="s">
        <v>87</v>
      </c>
      <c r="S549" s="11" t="s">
        <v>87</v>
      </c>
      <c r="T549" s="11" t="s">
        <v>8264</v>
      </c>
      <c r="U549" s="14"/>
      <c r="V549" s="14"/>
      <c r="W549" s="15" t="str">
        <f t="shared" si="8"/>
        <v/>
      </c>
      <c r="X549" s="16"/>
    </row>
    <row r="550" spans="1:24" ht="56" x14ac:dyDescent="0.2">
      <c r="A550" s="11" t="s">
        <v>6749</v>
      </c>
      <c r="B550" s="11" t="s">
        <v>7978</v>
      </c>
      <c r="C550" s="13" t="s">
        <v>8265</v>
      </c>
      <c r="D550" s="9" t="s">
        <v>8266</v>
      </c>
      <c r="E550" s="11" t="s">
        <v>8267</v>
      </c>
      <c r="F550" s="11" t="s">
        <v>8268</v>
      </c>
      <c r="G550" s="11" t="s">
        <v>8269</v>
      </c>
      <c r="H550" s="11" t="s">
        <v>8270</v>
      </c>
      <c r="I550" s="11" t="s">
        <v>8271</v>
      </c>
      <c r="J550" s="11" t="s">
        <v>6337</v>
      </c>
      <c r="K550" s="11" t="s">
        <v>8272</v>
      </c>
      <c r="L550" s="11" t="s">
        <v>8273</v>
      </c>
      <c r="M550" s="11" t="s">
        <v>8274</v>
      </c>
      <c r="N550" s="11" t="s">
        <v>8275</v>
      </c>
      <c r="O550" s="11" t="s">
        <v>8276</v>
      </c>
      <c r="P550" s="11" t="s">
        <v>8277</v>
      </c>
      <c r="Q550" s="11" t="s">
        <v>8278</v>
      </c>
      <c r="R550" s="11" t="s">
        <v>87</v>
      </c>
      <c r="S550" s="11" t="s">
        <v>87</v>
      </c>
      <c r="T550" s="11" t="s">
        <v>8279</v>
      </c>
      <c r="U550" s="14"/>
      <c r="V550" s="14"/>
      <c r="W550" s="15" t="str">
        <f t="shared" si="8"/>
        <v/>
      </c>
      <c r="X550" s="16"/>
    </row>
    <row r="551" spans="1:24" ht="70" x14ac:dyDescent="0.2">
      <c r="A551" s="11" t="s">
        <v>6749</v>
      </c>
      <c r="B551" s="11" t="s">
        <v>7978</v>
      </c>
      <c r="C551" s="13" t="s">
        <v>8280</v>
      </c>
      <c r="D551" s="9" t="s">
        <v>8281</v>
      </c>
      <c r="E551" s="11" t="s">
        <v>8282</v>
      </c>
      <c r="F551" s="11" t="s">
        <v>8283</v>
      </c>
      <c r="G551" s="11" t="s">
        <v>8284</v>
      </c>
      <c r="H551" s="11" t="s">
        <v>8285</v>
      </c>
      <c r="I551" s="11" t="s">
        <v>8286</v>
      </c>
      <c r="J551" s="11" t="s">
        <v>8287</v>
      </c>
      <c r="K551" s="11" t="s">
        <v>8288</v>
      </c>
      <c r="L551" s="11" t="s">
        <v>8289</v>
      </c>
      <c r="M551" s="11" t="s">
        <v>8290</v>
      </c>
      <c r="N551" s="11" t="s">
        <v>8291</v>
      </c>
      <c r="O551" s="11" t="s">
        <v>8292</v>
      </c>
      <c r="P551" s="11" t="s">
        <v>8293</v>
      </c>
      <c r="Q551" s="11" t="s">
        <v>2160</v>
      </c>
      <c r="R551" s="11" t="s">
        <v>87</v>
      </c>
      <c r="S551" s="11" t="s">
        <v>87</v>
      </c>
      <c r="T551" s="11" t="s">
        <v>8294</v>
      </c>
      <c r="U551" s="14"/>
      <c r="V551" s="14"/>
      <c r="W551" s="15" t="str">
        <f t="shared" si="8"/>
        <v/>
      </c>
      <c r="X551" s="16"/>
    </row>
    <row r="552" spans="1:24" ht="70" x14ac:dyDescent="0.2">
      <c r="A552" s="11" t="s">
        <v>6749</v>
      </c>
      <c r="B552" s="11" t="s">
        <v>7978</v>
      </c>
      <c r="C552" s="13" t="s">
        <v>8295</v>
      </c>
      <c r="D552" s="9" t="s">
        <v>8296</v>
      </c>
      <c r="E552" s="11" t="s">
        <v>8297</v>
      </c>
      <c r="F552" s="11" t="s">
        <v>8298</v>
      </c>
      <c r="G552" s="11" t="s">
        <v>8299</v>
      </c>
      <c r="H552" s="11" t="s">
        <v>8300</v>
      </c>
      <c r="I552" s="11" t="s">
        <v>8301</v>
      </c>
      <c r="J552" s="11" t="s">
        <v>8302</v>
      </c>
      <c r="K552" s="11" t="s">
        <v>8303</v>
      </c>
      <c r="L552" s="11" t="s">
        <v>8304</v>
      </c>
      <c r="M552" s="11" t="s">
        <v>8305</v>
      </c>
      <c r="N552" s="11" t="s">
        <v>8173</v>
      </c>
      <c r="O552" s="11" t="s">
        <v>8306</v>
      </c>
      <c r="P552" s="11" t="s">
        <v>8307</v>
      </c>
      <c r="Q552" s="11" t="s">
        <v>8070</v>
      </c>
      <c r="R552" s="11" t="s">
        <v>87</v>
      </c>
      <c r="S552" s="11" t="s">
        <v>87</v>
      </c>
      <c r="T552" s="11" t="s">
        <v>8308</v>
      </c>
      <c r="U552" s="14"/>
      <c r="V552" s="14"/>
      <c r="W552" s="15" t="str">
        <f t="shared" si="8"/>
        <v/>
      </c>
      <c r="X552" s="16"/>
    </row>
    <row r="553" spans="1:24" ht="70" x14ac:dyDescent="0.2">
      <c r="A553" s="11" t="s">
        <v>6749</v>
      </c>
      <c r="B553" s="11" t="s">
        <v>7978</v>
      </c>
      <c r="C553" s="13" t="s">
        <v>8309</v>
      </c>
      <c r="D553" s="9" t="s">
        <v>8310</v>
      </c>
      <c r="E553" s="11" t="s">
        <v>8311</v>
      </c>
      <c r="F553" s="11" t="s">
        <v>8312</v>
      </c>
      <c r="G553" s="11" t="s">
        <v>8313</v>
      </c>
      <c r="H553" s="11" t="s">
        <v>8314</v>
      </c>
      <c r="I553" s="11" t="s">
        <v>8315</v>
      </c>
      <c r="J553" s="11" t="s">
        <v>8316</v>
      </c>
      <c r="K553" s="11" t="s">
        <v>8317</v>
      </c>
      <c r="L553" s="11" t="s">
        <v>8318</v>
      </c>
      <c r="M553" s="11" t="s">
        <v>8319</v>
      </c>
      <c r="N553" s="11" t="s">
        <v>8320</v>
      </c>
      <c r="O553" s="11" t="s">
        <v>8321</v>
      </c>
      <c r="P553" s="11" t="s">
        <v>8322</v>
      </c>
      <c r="Q553" s="11" t="s">
        <v>5832</v>
      </c>
      <c r="R553" s="11" t="s">
        <v>87</v>
      </c>
      <c r="S553" s="11" t="s">
        <v>87</v>
      </c>
      <c r="T553" s="11" t="s">
        <v>8323</v>
      </c>
      <c r="U553" s="14"/>
      <c r="V553" s="14"/>
      <c r="W553" s="15" t="str">
        <f t="shared" si="8"/>
        <v/>
      </c>
      <c r="X553" s="16"/>
    </row>
    <row r="554" spans="1:24" ht="70" x14ac:dyDescent="0.2">
      <c r="A554" s="11" t="s">
        <v>8324</v>
      </c>
      <c r="B554" s="11" t="s">
        <v>8325</v>
      </c>
      <c r="C554" s="13" t="s">
        <v>8326</v>
      </c>
      <c r="D554" s="9" t="s">
        <v>8327</v>
      </c>
      <c r="E554" s="11" t="s">
        <v>8328</v>
      </c>
      <c r="F554" s="11" t="s">
        <v>8329</v>
      </c>
      <c r="G554" s="11" t="s">
        <v>8330</v>
      </c>
      <c r="H554" s="11" t="s">
        <v>8331</v>
      </c>
      <c r="I554" s="11" t="s">
        <v>8332</v>
      </c>
      <c r="J554" s="11" t="s">
        <v>8333</v>
      </c>
      <c r="K554" s="11" t="s">
        <v>8334</v>
      </c>
      <c r="L554" s="11" t="s">
        <v>8335</v>
      </c>
      <c r="M554" s="11" t="s">
        <v>8336</v>
      </c>
      <c r="N554" s="11" t="s">
        <v>6434</v>
      </c>
      <c r="O554" s="11" t="s">
        <v>8337</v>
      </c>
      <c r="P554" s="11" t="s">
        <v>8338</v>
      </c>
      <c r="Q554" s="11" t="s">
        <v>4843</v>
      </c>
      <c r="R554" s="11" t="s">
        <v>87</v>
      </c>
      <c r="S554" s="11" t="s">
        <v>8339</v>
      </c>
      <c r="T554" s="11" t="s">
        <v>8340</v>
      </c>
      <c r="U554" s="14"/>
      <c r="V554" s="14"/>
      <c r="W554" s="15" t="str">
        <f t="shared" si="8"/>
        <v/>
      </c>
      <c r="X554" s="16"/>
    </row>
    <row r="555" spans="1:24" ht="70" x14ac:dyDescent="0.2">
      <c r="A555" s="11" t="s">
        <v>8324</v>
      </c>
      <c r="B555" s="11" t="s">
        <v>8325</v>
      </c>
      <c r="C555" s="13" t="s">
        <v>8341</v>
      </c>
      <c r="D555" s="9" t="s">
        <v>8342</v>
      </c>
      <c r="E555" s="11" t="s">
        <v>8343</v>
      </c>
      <c r="F555" s="11" t="s">
        <v>8344</v>
      </c>
      <c r="G555" s="11" t="s">
        <v>8345</v>
      </c>
      <c r="H555" s="11" t="s">
        <v>8346</v>
      </c>
      <c r="I555" s="11" t="s">
        <v>8347</v>
      </c>
      <c r="J555" s="11" t="s">
        <v>8348</v>
      </c>
      <c r="K555" s="11" t="s">
        <v>8349</v>
      </c>
      <c r="L555" s="11" t="s">
        <v>8350</v>
      </c>
      <c r="M555" s="11" t="s">
        <v>8351</v>
      </c>
      <c r="N555" s="11" t="s">
        <v>8352</v>
      </c>
      <c r="O555" s="11" t="s">
        <v>8353</v>
      </c>
      <c r="P555" s="11" t="s">
        <v>5487</v>
      </c>
      <c r="Q555" s="11" t="s">
        <v>8354</v>
      </c>
      <c r="R555" s="11" t="s">
        <v>87</v>
      </c>
      <c r="S555" s="11" t="s">
        <v>87</v>
      </c>
      <c r="T555" s="11" t="s">
        <v>8355</v>
      </c>
      <c r="U555" s="14"/>
      <c r="V555" s="14"/>
      <c r="W555" s="15" t="str">
        <f t="shared" si="8"/>
        <v/>
      </c>
      <c r="X555" s="16"/>
    </row>
    <row r="556" spans="1:24" ht="70" x14ac:dyDescent="0.2">
      <c r="A556" s="11" t="s">
        <v>8324</v>
      </c>
      <c r="B556" s="11" t="s">
        <v>8325</v>
      </c>
      <c r="C556" s="13" t="s">
        <v>8356</v>
      </c>
      <c r="D556" s="9" t="s">
        <v>8357</v>
      </c>
      <c r="E556" s="11" t="s">
        <v>8358</v>
      </c>
      <c r="F556" s="11" t="s">
        <v>8359</v>
      </c>
      <c r="G556" s="11" t="s">
        <v>8360</v>
      </c>
      <c r="H556" s="11" t="s">
        <v>8361</v>
      </c>
      <c r="I556" s="11" t="s">
        <v>8362</v>
      </c>
      <c r="J556" s="11" t="s">
        <v>8363</v>
      </c>
      <c r="K556" s="11" t="s">
        <v>8364</v>
      </c>
      <c r="L556" s="11" t="s">
        <v>8365</v>
      </c>
      <c r="M556" s="11" t="s">
        <v>8366</v>
      </c>
      <c r="N556" s="11" t="s">
        <v>8367</v>
      </c>
      <c r="O556" s="11" t="s">
        <v>8368</v>
      </c>
      <c r="P556" s="11" t="s">
        <v>8338</v>
      </c>
      <c r="Q556" s="11" t="s">
        <v>8354</v>
      </c>
      <c r="R556" s="11" t="s">
        <v>87</v>
      </c>
      <c r="S556" s="11" t="s">
        <v>87</v>
      </c>
      <c r="T556" s="11" t="s">
        <v>8369</v>
      </c>
      <c r="U556" s="14"/>
      <c r="V556" s="14"/>
      <c r="W556" s="15" t="str">
        <f t="shared" si="8"/>
        <v/>
      </c>
      <c r="X556" s="16"/>
    </row>
    <row r="557" spans="1:24" ht="70" x14ac:dyDescent="0.2">
      <c r="A557" s="11" t="s">
        <v>8324</v>
      </c>
      <c r="B557" s="11" t="s">
        <v>8325</v>
      </c>
      <c r="C557" s="13" t="s">
        <v>8370</v>
      </c>
      <c r="D557" s="9" t="s">
        <v>8371</v>
      </c>
      <c r="E557" s="11" t="s">
        <v>8372</v>
      </c>
      <c r="F557" s="11" t="s">
        <v>8373</v>
      </c>
      <c r="G557" s="11" t="s">
        <v>8374</v>
      </c>
      <c r="H557" s="11" t="s">
        <v>8375</v>
      </c>
      <c r="I557" s="11" t="s">
        <v>8376</v>
      </c>
      <c r="J557" s="11" t="s">
        <v>8377</v>
      </c>
      <c r="K557" s="11" t="s">
        <v>8378</v>
      </c>
      <c r="L557" s="11" t="s">
        <v>8379</v>
      </c>
      <c r="M557" s="11" t="s">
        <v>8380</v>
      </c>
      <c r="N557" s="11" t="s">
        <v>8381</v>
      </c>
      <c r="O557" s="11" t="s">
        <v>8382</v>
      </c>
      <c r="P557" s="11" t="s">
        <v>3875</v>
      </c>
      <c r="Q557" s="11" t="s">
        <v>5098</v>
      </c>
      <c r="R557" s="11" t="s">
        <v>87</v>
      </c>
      <c r="S557" s="11" t="s">
        <v>87</v>
      </c>
      <c r="T557" s="11" t="s">
        <v>8383</v>
      </c>
      <c r="U557" s="14"/>
      <c r="V557" s="14"/>
      <c r="W557" s="15" t="str">
        <f t="shared" si="8"/>
        <v/>
      </c>
      <c r="X557" s="16"/>
    </row>
    <row r="558" spans="1:24" ht="70" x14ac:dyDescent="0.2">
      <c r="A558" s="11" t="s">
        <v>8324</v>
      </c>
      <c r="B558" s="11" t="s">
        <v>8325</v>
      </c>
      <c r="C558" s="13" t="s">
        <v>8384</v>
      </c>
      <c r="D558" s="9" t="s">
        <v>8385</v>
      </c>
      <c r="E558" s="11" t="s">
        <v>8386</v>
      </c>
      <c r="F558" s="11" t="s">
        <v>8387</v>
      </c>
      <c r="G558" s="11" t="s">
        <v>8388</v>
      </c>
      <c r="H558" s="11" t="s">
        <v>8389</v>
      </c>
      <c r="I558" s="11" t="s">
        <v>8390</v>
      </c>
      <c r="J558" s="11" t="s">
        <v>8391</v>
      </c>
      <c r="K558" s="11" t="s">
        <v>8392</v>
      </c>
      <c r="L558" s="11" t="s">
        <v>8393</v>
      </c>
      <c r="M558" s="11" t="s">
        <v>8394</v>
      </c>
      <c r="N558" s="11" t="s">
        <v>8395</v>
      </c>
      <c r="O558" s="11" t="s">
        <v>8396</v>
      </c>
      <c r="P558" s="11" t="s">
        <v>8397</v>
      </c>
      <c r="Q558" s="11" t="s">
        <v>8354</v>
      </c>
      <c r="R558" s="11" t="s">
        <v>87</v>
      </c>
      <c r="S558" s="11" t="s">
        <v>87</v>
      </c>
      <c r="T558" s="11" t="s">
        <v>8398</v>
      </c>
      <c r="U558" s="14"/>
      <c r="V558" s="14"/>
      <c r="W558" s="15" t="str">
        <f t="shared" si="8"/>
        <v/>
      </c>
      <c r="X558" s="16"/>
    </row>
    <row r="559" spans="1:24" ht="56" x14ac:dyDescent="0.2">
      <c r="A559" s="11" t="s">
        <v>8324</v>
      </c>
      <c r="B559" s="11" t="s">
        <v>8325</v>
      </c>
      <c r="C559" s="13" t="s">
        <v>8399</v>
      </c>
      <c r="D559" s="9" t="s">
        <v>8400</v>
      </c>
      <c r="E559" s="11" t="s">
        <v>8401</v>
      </c>
      <c r="F559" s="11" t="s">
        <v>8402</v>
      </c>
      <c r="G559" s="11" t="s">
        <v>8403</v>
      </c>
      <c r="H559" s="11" t="s">
        <v>8404</v>
      </c>
      <c r="I559" s="11" t="s">
        <v>8405</v>
      </c>
      <c r="J559" s="11" t="s">
        <v>8406</v>
      </c>
      <c r="K559" s="11" t="s">
        <v>8407</v>
      </c>
      <c r="L559" s="11" t="s">
        <v>8408</v>
      </c>
      <c r="M559" s="11" t="s">
        <v>8409</v>
      </c>
      <c r="N559" s="11" t="s">
        <v>8410</v>
      </c>
      <c r="O559" s="11" t="s">
        <v>8411</v>
      </c>
      <c r="P559" s="11" t="s">
        <v>8412</v>
      </c>
      <c r="Q559" s="11" t="s">
        <v>8413</v>
      </c>
      <c r="R559" s="11" t="s">
        <v>87</v>
      </c>
      <c r="S559" s="11" t="s">
        <v>87</v>
      </c>
      <c r="T559" s="11" t="s">
        <v>8414</v>
      </c>
      <c r="U559" s="14"/>
      <c r="V559" s="14"/>
      <c r="W559" s="15" t="str">
        <f t="shared" si="8"/>
        <v/>
      </c>
      <c r="X559" s="16"/>
    </row>
    <row r="560" spans="1:24" ht="70" x14ac:dyDescent="0.2">
      <c r="A560" s="11" t="s">
        <v>8324</v>
      </c>
      <c r="B560" s="11" t="s">
        <v>8325</v>
      </c>
      <c r="C560" s="13" t="s">
        <v>8415</v>
      </c>
      <c r="D560" s="9" t="s">
        <v>8416</v>
      </c>
      <c r="E560" s="11" t="s">
        <v>8417</v>
      </c>
      <c r="F560" s="11" t="s">
        <v>8418</v>
      </c>
      <c r="G560" s="11" t="s">
        <v>8419</v>
      </c>
      <c r="H560" s="11" t="s">
        <v>8420</v>
      </c>
      <c r="I560" s="11" t="s">
        <v>8421</v>
      </c>
      <c r="J560" s="11" t="s">
        <v>8422</v>
      </c>
      <c r="K560" s="11" t="s">
        <v>8423</v>
      </c>
      <c r="L560" s="11" t="s">
        <v>8424</v>
      </c>
      <c r="M560" s="11" t="s">
        <v>8425</v>
      </c>
      <c r="N560" s="11" t="s">
        <v>5660</v>
      </c>
      <c r="O560" s="11" t="s">
        <v>8426</v>
      </c>
      <c r="P560" s="11" t="s">
        <v>5677</v>
      </c>
      <c r="Q560" s="11" t="s">
        <v>5517</v>
      </c>
      <c r="R560" s="11" t="s">
        <v>87</v>
      </c>
      <c r="S560" s="11" t="s">
        <v>87</v>
      </c>
      <c r="T560" s="11" t="s">
        <v>8427</v>
      </c>
      <c r="U560" s="14"/>
      <c r="V560" s="14"/>
      <c r="W560" s="15" t="str">
        <f t="shared" si="8"/>
        <v/>
      </c>
      <c r="X560" s="16"/>
    </row>
    <row r="561" spans="1:24" ht="70" x14ac:dyDescent="0.2">
      <c r="A561" s="11" t="s">
        <v>8324</v>
      </c>
      <c r="B561" s="11" t="s">
        <v>8325</v>
      </c>
      <c r="C561" s="13" t="s">
        <v>8428</v>
      </c>
      <c r="D561" s="9" t="s">
        <v>8429</v>
      </c>
      <c r="E561" s="11" t="s">
        <v>8430</v>
      </c>
      <c r="F561" s="11" t="s">
        <v>8431</v>
      </c>
      <c r="G561" s="11" t="s">
        <v>8432</v>
      </c>
      <c r="H561" s="11" t="s">
        <v>8433</v>
      </c>
      <c r="I561" s="11" t="s">
        <v>8434</v>
      </c>
      <c r="J561" s="11" t="s">
        <v>8435</v>
      </c>
      <c r="K561" s="11" t="s">
        <v>8436</v>
      </c>
      <c r="L561" s="11" t="s">
        <v>8437</v>
      </c>
      <c r="M561" s="11" t="s">
        <v>8438</v>
      </c>
      <c r="N561" s="11" t="s">
        <v>8439</v>
      </c>
      <c r="O561" s="11" t="s">
        <v>8440</v>
      </c>
      <c r="P561" s="11" t="s">
        <v>8441</v>
      </c>
      <c r="Q561" s="11" t="s">
        <v>6437</v>
      </c>
      <c r="R561" s="11" t="s">
        <v>87</v>
      </c>
      <c r="S561" s="11" t="s">
        <v>87</v>
      </c>
      <c r="T561" s="11" t="s">
        <v>8442</v>
      </c>
      <c r="U561" s="14"/>
      <c r="V561" s="14"/>
      <c r="W561" s="15" t="str">
        <f t="shared" si="8"/>
        <v/>
      </c>
      <c r="X561" s="16"/>
    </row>
    <row r="562" spans="1:24" ht="70" x14ac:dyDescent="0.2">
      <c r="A562" s="11" t="s">
        <v>8324</v>
      </c>
      <c r="B562" s="11" t="s">
        <v>8325</v>
      </c>
      <c r="C562" s="13" t="s">
        <v>8443</v>
      </c>
      <c r="D562" s="9" t="s">
        <v>8444</v>
      </c>
      <c r="E562" s="11" t="s">
        <v>8445</v>
      </c>
      <c r="F562" s="11" t="s">
        <v>8446</v>
      </c>
      <c r="G562" s="11" t="s">
        <v>8447</v>
      </c>
      <c r="H562" s="11" t="s">
        <v>8448</v>
      </c>
      <c r="I562" s="11" t="s">
        <v>8449</v>
      </c>
      <c r="J562" s="11" t="s">
        <v>8450</v>
      </c>
      <c r="K562" s="11" t="s">
        <v>8451</v>
      </c>
      <c r="L562" s="11" t="s">
        <v>8452</v>
      </c>
      <c r="M562" s="11" t="s">
        <v>8453</v>
      </c>
      <c r="N562" s="11" t="s">
        <v>8454</v>
      </c>
      <c r="O562" s="11" t="s">
        <v>8455</v>
      </c>
      <c r="P562" s="11" t="s">
        <v>8441</v>
      </c>
      <c r="Q562" s="11" t="s">
        <v>8456</v>
      </c>
      <c r="R562" s="11" t="s">
        <v>87</v>
      </c>
      <c r="S562" s="11" t="s">
        <v>87</v>
      </c>
      <c r="T562" s="11" t="s">
        <v>8457</v>
      </c>
      <c r="U562" s="14"/>
      <c r="V562" s="14"/>
      <c r="W562" s="15" t="str">
        <f t="shared" si="8"/>
        <v/>
      </c>
      <c r="X562" s="16"/>
    </row>
    <row r="563" spans="1:24" ht="70" x14ac:dyDescent="0.2">
      <c r="A563" s="11" t="s">
        <v>8324</v>
      </c>
      <c r="B563" s="11" t="s">
        <v>8325</v>
      </c>
      <c r="C563" s="13" t="s">
        <v>8458</v>
      </c>
      <c r="D563" s="9" t="s">
        <v>8459</v>
      </c>
      <c r="E563" s="11" t="s">
        <v>8460</v>
      </c>
      <c r="F563" s="11" t="s">
        <v>8461</v>
      </c>
      <c r="G563" s="11" t="s">
        <v>8462</v>
      </c>
      <c r="H563" s="11" t="s">
        <v>8463</v>
      </c>
      <c r="I563" s="11" t="s">
        <v>8464</v>
      </c>
      <c r="J563" s="11" t="s">
        <v>8465</v>
      </c>
      <c r="K563" s="11" t="s">
        <v>8466</v>
      </c>
      <c r="L563" s="11" t="s">
        <v>8467</v>
      </c>
      <c r="M563" s="11" t="s">
        <v>8468</v>
      </c>
      <c r="N563" s="11" t="s">
        <v>8469</v>
      </c>
      <c r="O563" s="11" t="s">
        <v>8470</v>
      </c>
      <c r="P563" s="11" t="s">
        <v>8471</v>
      </c>
      <c r="Q563" s="11" t="s">
        <v>6437</v>
      </c>
      <c r="R563" s="11" t="s">
        <v>87</v>
      </c>
      <c r="S563" s="11" t="s">
        <v>87</v>
      </c>
      <c r="T563" s="11" t="s">
        <v>8472</v>
      </c>
      <c r="U563" s="14"/>
      <c r="V563" s="14"/>
      <c r="W563" s="15" t="str">
        <f t="shared" si="8"/>
        <v/>
      </c>
      <c r="X563" s="16"/>
    </row>
    <row r="564" spans="1:24" ht="70" x14ac:dyDescent="0.2">
      <c r="A564" s="11" t="s">
        <v>8324</v>
      </c>
      <c r="B564" s="11" t="s">
        <v>8325</v>
      </c>
      <c r="C564" s="13" t="s">
        <v>8473</v>
      </c>
      <c r="D564" s="9" t="s">
        <v>8474</v>
      </c>
      <c r="E564" s="11" t="s">
        <v>8475</v>
      </c>
      <c r="F564" s="11" t="s">
        <v>8476</v>
      </c>
      <c r="G564" s="11" t="s">
        <v>8477</v>
      </c>
      <c r="H564" s="11" t="s">
        <v>8478</v>
      </c>
      <c r="I564" s="11" t="s">
        <v>8479</v>
      </c>
      <c r="J564" s="11" t="s">
        <v>8480</v>
      </c>
      <c r="K564" s="11" t="s">
        <v>8481</v>
      </c>
      <c r="L564" s="11" t="s">
        <v>8482</v>
      </c>
      <c r="M564" s="11" t="s">
        <v>8483</v>
      </c>
      <c r="N564" s="11" t="s">
        <v>6434</v>
      </c>
      <c r="O564" s="11" t="s">
        <v>8484</v>
      </c>
      <c r="P564" s="11" t="s">
        <v>8485</v>
      </c>
      <c r="Q564" s="11" t="s">
        <v>6437</v>
      </c>
      <c r="R564" s="11" t="s">
        <v>87</v>
      </c>
      <c r="S564" s="11" t="s">
        <v>8486</v>
      </c>
      <c r="T564" s="11" t="s">
        <v>8487</v>
      </c>
      <c r="U564" s="14"/>
      <c r="V564" s="14"/>
      <c r="W564" s="15" t="str">
        <f t="shared" si="8"/>
        <v/>
      </c>
      <c r="X564" s="16"/>
    </row>
    <row r="565" spans="1:24" ht="70" x14ac:dyDescent="0.2">
      <c r="A565" s="11" t="s">
        <v>8324</v>
      </c>
      <c r="B565" s="11" t="s">
        <v>8325</v>
      </c>
      <c r="C565" s="13" t="s">
        <v>8488</v>
      </c>
      <c r="D565" s="9" t="s">
        <v>8489</v>
      </c>
      <c r="E565" s="11" t="s">
        <v>8490</v>
      </c>
      <c r="F565" s="11" t="s">
        <v>8491</v>
      </c>
      <c r="G565" s="11" t="s">
        <v>8492</v>
      </c>
      <c r="H565" s="11" t="s">
        <v>8493</v>
      </c>
      <c r="I565" s="11" t="s">
        <v>8494</v>
      </c>
      <c r="J565" s="11" t="s">
        <v>8495</v>
      </c>
      <c r="K565" s="11" t="s">
        <v>8496</v>
      </c>
      <c r="L565" s="11" t="s">
        <v>8497</v>
      </c>
      <c r="M565" s="11" t="s">
        <v>8498</v>
      </c>
      <c r="N565" s="11" t="s">
        <v>8499</v>
      </c>
      <c r="O565" s="11" t="s">
        <v>8500</v>
      </c>
      <c r="P565" s="11" t="s">
        <v>8501</v>
      </c>
      <c r="Q565" s="11" t="s">
        <v>8502</v>
      </c>
      <c r="R565" s="11" t="s">
        <v>87</v>
      </c>
      <c r="S565" s="11" t="s">
        <v>87</v>
      </c>
      <c r="T565" s="11" t="s">
        <v>8503</v>
      </c>
      <c r="U565" s="14"/>
      <c r="V565" s="14"/>
      <c r="W565" s="15" t="str">
        <f t="shared" si="8"/>
        <v/>
      </c>
      <c r="X565" s="16"/>
    </row>
    <row r="566" spans="1:24" ht="56" x14ac:dyDescent="0.2">
      <c r="A566" s="11" t="s">
        <v>8324</v>
      </c>
      <c r="B566" s="11" t="s">
        <v>8325</v>
      </c>
      <c r="C566" s="13" t="s">
        <v>8504</v>
      </c>
      <c r="D566" s="9" t="s">
        <v>8505</v>
      </c>
      <c r="E566" s="11" t="s">
        <v>8506</v>
      </c>
      <c r="F566" s="11" t="s">
        <v>8507</v>
      </c>
      <c r="G566" s="11" t="s">
        <v>8508</v>
      </c>
      <c r="H566" s="11" t="s">
        <v>8509</v>
      </c>
      <c r="I566" s="11" t="s">
        <v>8510</v>
      </c>
      <c r="J566" s="11" t="s">
        <v>8511</v>
      </c>
      <c r="K566" s="11" t="s">
        <v>8512</v>
      </c>
      <c r="L566" s="11" t="s">
        <v>8513</v>
      </c>
      <c r="M566" s="11" t="s">
        <v>8514</v>
      </c>
      <c r="N566" s="11" t="s">
        <v>8352</v>
      </c>
      <c r="O566" s="11" t="s">
        <v>8353</v>
      </c>
      <c r="P566" s="11" t="s">
        <v>5487</v>
      </c>
      <c r="Q566" s="11" t="s">
        <v>2387</v>
      </c>
      <c r="R566" s="11" t="s">
        <v>87</v>
      </c>
      <c r="S566" s="11" t="s">
        <v>87</v>
      </c>
      <c r="T566" s="11" t="s">
        <v>8515</v>
      </c>
      <c r="U566" s="14"/>
      <c r="V566" s="14"/>
      <c r="W566" s="15" t="str">
        <f t="shared" si="8"/>
        <v/>
      </c>
      <c r="X566" s="16"/>
    </row>
    <row r="567" spans="1:24" ht="70" x14ac:dyDescent="0.2">
      <c r="A567" s="11" t="s">
        <v>8324</v>
      </c>
      <c r="B567" s="11" t="s">
        <v>8325</v>
      </c>
      <c r="C567" s="13" t="s">
        <v>8516</v>
      </c>
      <c r="D567" s="9" t="s">
        <v>8517</v>
      </c>
      <c r="E567" s="11" t="s">
        <v>8518</v>
      </c>
      <c r="F567" s="11" t="s">
        <v>8519</v>
      </c>
      <c r="G567" s="11" t="s">
        <v>8520</v>
      </c>
      <c r="H567" s="11" t="s">
        <v>8521</v>
      </c>
      <c r="I567" s="11" t="s">
        <v>8522</v>
      </c>
      <c r="J567" s="11" t="s">
        <v>8523</v>
      </c>
      <c r="K567" s="11" t="s">
        <v>8524</v>
      </c>
      <c r="L567" s="11" t="s">
        <v>8525</v>
      </c>
      <c r="M567" s="11" t="s">
        <v>8526</v>
      </c>
      <c r="N567" s="11" t="s">
        <v>8527</v>
      </c>
      <c r="O567" s="11" t="s">
        <v>8528</v>
      </c>
      <c r="P567" s="11" t="s">
        <v>8529</v>
      </c>
      <c r="Q567" s="11" t="s">
        <v>6437</v>
      </c>
      <c r="R567" s="11" t="s">
        <v>87</v>
      </c>
      <c r="S567" s="11" t="s">
        <v>87</v>
      </c>
      <c r="T567" s="11" t="s">
        <v>8530</v>
      </c>
      <c r="U567" s="14"/>
      <c r="V567" s="14"/>
      <c r="W567" s="15" t="str">
        <f t="shared" si="8"/>
        <v/>
      </c>
      <c r="X567" s="16"/>
    </row>
    <row r="568" spans="1:24" ht="56" x14ac:dyDescent="0.2">
      <c r="A568" s="11" t="s">
        <v>8324</v>
      </c>
      <c r="B568" s="11" t="s">
        <v>8325</v>
      </c>
      <c r="C568" s="13" t="s">
        <v>8531</v>
      </c>
      <c r="D568" s="9" t="s">
        <v>8532</v>
      </c>
      <c r="E568" s="11" t="s">
        <v>8533</v>
      </c>
      <c r="F568" s="11" t="s">
        <v>8534</v>
      </c>
      <c r="G568" s="11" t="s">
        <v>8535</v>
      </c>
      <c r="H568" s="11" t="s">
        <v>8536</v>
      </c>
      <c r="I568" s="11" t="s">
        <v>8537</v>
      </c>
      <c r="J568" s="11" t="s">
        <v>8538</v>
      </c>
      <c r="K568" s="11" t="s">
        <v>8539</v>
      </c>
      <c r="L568" s="11" t="s">
        <v>8540</v>
      </c>
      <c r="M568" s="11" t="s">
        <v>8541</v>
      </c>
      <c r="N568" s="11" t="s">
        <v>4458</v>
      </c>
      <c r="O568" s="11" t="s">
        <v>8542</v>
      </c>
      <c r="P568" s="11" t="s">
        <v>8543</v>
      </c>
      <c r="Q568" s="11" t="s">
        <v>4663</v>
      </c>
      <c r="R568" s="11" t="s">
        <v>87</v>
      </c>
      <c r="S568" s="11" t="s">
        <v>87</v>
      </c>
      <c r="T568" s="11" t="s">
        <v>8544</v>
      </c>
      <c r="U568" s="14"/>
      <c r="V568" s="14"/>
      <c r="W568" s="15" t="str">
        <f t="shared" si="8"/>
        <v/>
      </c>
      <c r="X568" s="16"/>
    </row>
    <row r="569" spans="1:24" ht="70" x14ac:dyDescent="0.2">
      <c r="A569" s="11" t="s">
        <v>8324</v>
      </c>
      <c r="B569" s="11" t="s">
        <v>8325</v>
      </c>
      <c r="C569" s="13" t="s">
        <v>8545</v>
      </c>
      <c r="D569" s="9" t="s">
        <v>8546</v>
      </c>
      <c r="E569" s="11" t="s">
        <v>8547</v>
      </c>
      <c r="F569" s="11" t="s">
        <v>8548</v>
      </c>
      <c r="G569" s="11" t="s">
        <v>8549</v>
      </c>
      <c r="H569" s="11" t="s">
        <v>8550</v>
      </c>
      <c r="I569" s="11" t="s">
        <v>8551</v>
      </c>
      <c r="J569" s="11" t="s">
        <v>8552</v>
      </c>
      <c r="K569" s="11" t="s">
        <v>8553</v>
      </c>
      <c r="L569" s="11" t="s">
        <v>8554</v>
      </c>
      <c r="M569" s="11" t="s">
        <v>8555</v>
      </c>
      <c r="N569" s="11" t="s">
        <v>8395</v>
      </c>
      <c r="O569" s="11" t="s">
        <v>8556</v>
      </c>
      <c r="P569" s="11" t="s">
        <v>8557</v>
      </c>
      <c r="Q569" s="11" t="s">
        <v>4605</v>
      </c>
      <c r="R569" s="11" t="s">
        <v>87</v>
      </c>
      <c r="S569" s="11" t="s">
        <v>87</v>
      </c>
      <c r="T569" s="11" t="s">
        <v>8558</v>
      </c>
      <c r="U569" s="14"/>
      <c r="V569" s="14"/>
      <c r="W569" s="15" t="str">
        <f t="shared" si="8"/>
        <v/>
      </c>
      <c r="X569" s="16"/>
    </row>
    <row r="570" spans="1:24" ht="56" x14ac:dyDescent="0.2">
      <c r="A570" s="11" t="s">
        <v>8324</v>
      </c>
      <c r="B570" s="11" t="s">
        <v>8325</v>
      </c>
      <c r="C570" s="13" t="s">
        <v>8559</v>
      </c>
      <c r="D570" s="9" t="s">
        <v>8560</v>
      </c>
      <c r="E570" s="11" t="s">
        <v>8561</v>
      </c>
      <c r="F570" s="11" t="s">
        <v>8562</v>
      </c>
      <c r="G570" s="11" t="s">
        <v>8563</v>
      </c>
      <c r="H570" s="11" t="s">
        <v>8564</v>
      </c>
      <c r="I570" s="11" t="s">
        <v>8565</v>
      </c>
      <c r="J570" s="11" t="s">
        <v>8566</v>
      </c>
      <c r="K570" s="11" t="s">
        <v>8567</v>
      </c>
      <c r="L570" s="11" t="s">
        <v>8568</v>
      </c>
      <c r="M570" s="11" t="s">
        <v>8569</v>
      </c>
      <c r="N570" s="11" t="s">
        <v>8570</v>
      </c>
      <c r="O570" s="11" t="s">
        <v>8571</v>
      </c>
      <c r="P570" s="11" t="s">
        <v>8572</v>
      </c>
      <c r="Q570" s="11" t="s">
        <v>2387</v>
      </c>
      <c r="R570" s="11" t="s">
        <v>87</v>
      </c>
      <c r="S570" s="11" t="s">
        <v>87</v>
      </c>
      <c r="T570" s="11" t="s">
        <v>8573</v>
      </c>
      <c r="U570" s="14"/>
      <c r="V570" s="14"/>
      <c r="W570" s="15" t="str">
        <f t="shared" si="8"/>
        <v/>
      </c>
      <c r="X570" s="16"/>
    </row>
    <row r="571" spans="1:24" ht="70" x14ac:dyDescent="0.2">
      <c r="A571" s="11" t="s">
        <v>8324</v>
      </c>
      <c r="B571" s="11" t="s">
        <v>8325</v>
      </c>
      <c r="C571" s="13" t="s">
        <v>8574</v>
      </c>
      <c r="D571" s="9" t="s">
        <v>8575</v>
      </c>
      <c r="E571" s="11" t="s">
        <v>8576</v>
      </c>
      <c r="F571" s="11" t="s">
        <v>8577</v>
      </c>
      <c r="G571" s="11" t="s">
        <v>8578</v>
      </c>
      <c r="H571" s="11" t="s">
        <v>8579</v>
      </c>
      <c r="I571" s="11" t="s">
        <v>8580</v>
      </c>
      <c r="J571" s="11" t="s">
        <v>8581</v>
      </c>
      <c r="K571" s="11" t="s">
        <v>8582</v>
      </c>
      <c r="L571" s="11" t="s">
        <v>8583</v>
      </c>
      <c r="M571" s="11" t="s">
        <v>8584</v>
      </c>
      <c r="N571" s="11" t="s">
        <v>8585</v>
      </c>
      <c r="O571" s="11" t="s">
        <v>8586</v>
      </c>
      <c r="P571" s="11" t="s">
        <v>8587</v>
      </c>
      <c r="Q571" s="11" t="s">
        <v>6150</v>
      </c>
      <c r="R571" s="11" t="s">
        <v>87</v>
      </c>
      <c r="S571" s="11" t="s">
        <v>87</v>
      </c>
      <c r="T571" s="11" t="s">
        <v>8588</v>
      </c>
      <c r="U571" s="14"/>
      <c r="V571" s="14"/>
      <c r="W571" s="15" t="str">
        <f t="shared" si="8"/>
        <v/>
      </c>
      <c r="X571" s="16"/>
    </row>
    <row r="572" spans="1:24" ht="70" x14ac:dyDescent="0.2">
      <c r="A572" s="11" t="s">
        <v>8324</v>
      </c>
      <c r="B572" s="11" t="s">
        <v>8325</v>
      </c>
      <c r="C572" s="13" t="s">
        <v>8589</v>
      </c>
      <c r="D572" s="9" t="s">
        <v>8590</v>
      </c>
      <c r="E572" s="11" t="s">
        <v>8591</v>
      </c>
      <c r="F572" s="11" t="s">
        <v>8592</v>
      </c>
      <c r="G572" s="11" t="s">
        <v>8593</v>
      </c>
      <c r="H572" s="11" t="s">
        <v>8594</v>
      </c>
      <c r="I572" s="11" t="s">
        <v>8595</v>
      </c>
      <c r="J572" s="11" t="s">
        <v>8596</v>
      </c>
      <c r="K572" s="11" t="s">
        <v>8597</v>
      </c>
      <c r="L572" s="11" t="s">
        <v>8598</v>
      </c>
      <c r="M572" s="11" t="s">
        <v>8599</v>
      </c>
      <c r="N572" s="11" t="s">
        <v>2054</v>
      </c>
      <c r="O572" s="11" t="s">
        <v>8600</v>
      </c>
      <c r="P572" s="11" t="s">
        <v>8601</v>
      </c>
      <c r="Q572" s="11" t="s">
        <v>2794</v>
      </c>
      <c r="R572" s="11" t="s">
        <v>87</v>
      </c>
      <c r="S572" s="11" t="s">
        <v>87</v>
      </c>
      <c r="T572" s="11" t="s">
        <v>8602</v>
      </c>
      <c r="U572" s="14"/>
      <c r="V572" s="14"/>
      <c r="W572" s="15" t="str">
        <f t="shared" si="8"/>
        <v/>
      </c>
      <c r="X572" s="16"/>
    </row>
    <row r="573" spans="1:24" ht="70" x14ac:dyDescent="0.2">
      <c r="A573" s="11" t="s">
        <v>8324</v>
      </c>
      <c r="B573" s="11" t="s">
        <v>8325</v>
      </c>
      <c r="C573" s="13" t="s">
        <v>8603</v>
      </c>
      <c r="D573" s="9" t="s">
        <v>8604</v>
      </c>
      <c r="E573" s="11" t="s">
        <v>8605</v>
      </c>
      <c r="F573" s="11" t="s">
        <v>8606</v>
      </c>
      <c r="G573" s="11" t="s">
        <v>8607</v>
      </c>
      <c r="H573" s="11" t="s">
        <v>8608</v>
      </c>
      <c r="I573" s="11" t="s">
        <v>8609</v>
      </c>
      <c r="J573" s="11" t="s">
        <v>8610</v>
      </c>
      <c r="K573" s="11" t="s">
        <v>8611</v>
      </c>
      <c r="L573" s="11" t="s">
        <v>8612</v>
      </c>
      <c r="M573" s="11" t="s">
        <v>8613</v>
      </c>
      <c r="N573" s="11" t="s">
        <v>8439</v>
      </c>
      <c r="O573" s="11" t="s">
        <v>8614</v>
      </c>
      <c r="P573" s="11" t="s">
        <v>8441</v>
      </c>
      <c r="Q573" s="11" t="s">
        <v>8354</v>
      </c>
      <c r="R573" s="11" t="s">
        <v>87</v>
      </c>
      <c r="S573" s="11" t="s">
        <v>87</v>
      </c>
      <c r="T573" s="11" t="s">
        <v>8615</v>
      </c>
      <c r="U573" s="14"/>
      <c r="V573" s="14"/>
      <c r="W573" s="15" t="str">
        <f t="shared" si="8"/>
        <v/>
      </c>
      <c r="X573" s="16"/>
    </row>
    <row r="574" spans="1:24" ht="70" x14ac:dyDescent="0.2">
      <c r="A574" s="11" t="s">
        <v>8324</v>
      </c>
      <c r="B574" s="11" t="s">
        <v>8325</v>
      </c>
      <c r="C574" s="13" t="s">
        <v>8616</v>
      </c>
      <c r="D574" s="9" t="s">
        <v>8617</v>
      </c>
      <c r="E574" s="11" t="s">
        <v>8618</v>
      </c>
      <c r="F574" s="11" t="s">
        <v>8619</v>
      </c>
      <c r="G574" s="11" t="s">
        <v>8620</v>
      </c>
      <c r="H574" s="11" t="s">
        <v>8621</v>
      </c>
      <c r="I574" s="11" t="s">
        <v>8622</v>
      </c>
      <c r="J574" s="11" t="s">
        <v>8623</v>
      </c>
      <c r="K574" s="11" t="s">
        <v>8624</v>
      </c>
      <c r="L574" s="11" t="s">
        <v>8625</v>
      </c>
      <c r="M574" s="11" t="s">
        <v>8626</v>
      </c>
      <c r="N574" s="11" t="s">
        <v>8627</v>
      </c>
      <c r="O574" s="11" t="s">
        <v>8628</v>
      </c>
      <c r="P574" s="11" t="s">
        <v>8629</v>
      </c>
      <c r="Q574" s="11" t="s">
        <v>8354</v>
      </c>
      <c r="R574" s="11" t="s">
        <v>87</v>
      </c>
      <c r="S574" s="11" t="s">
        <v>87</v>
      </c>
      <c r="T574" s="11" t="s">
        <v>8630</v>
      </c>
      <c r="U574" s="14"/>
      <c r="V574" s="14"/>
      <c r="W574" s="15" t="str">
        <f t="shared" si="8"/>
        <v/>
      </c>
      <c r="X574" s="16"/>
    </row>
    <row r="575" spans="1:24" ht="70" x14ac:dyDescent="0.2">
      <c r="A575" s="11" t="s">
        <v>8324</v>
      </c>
      <c r="B575" s="11" t="s">
        <v>8325</v>
      </c>
      <c r="C575" s="13" t="s">
        <v>8631</v>
      </c>
      <c r="D575" s="9" t="s">
        <v>8632</v>
      </c>
      <c r="E575" s="11" t="s">
        <v>8633</v>
      </c>
      <c r="F575" s="11" t="s">
        <v>8634</v>
      </c>
      <c r="G575" s="11" t="s">
        <v>8635</v>
      </c>
      <c r="H575" s="11" t="s">
        <v>8636</v>
      </c>
      <c r="I575" s="11" t="s">
        <v>8637</v>
      </c>
      <c r="J575" s="11" t="s">
        <v>8638</v>
      </c>
      <c r="K575" s="11" t="s">
        <v>8639</v>
      </c>
      <c r="L575" s="11" t="s">
        <v>8640</v>
      </c>
      <c r="M575" s="11" t="s">
        <v>8641</v>
      </c>
      <c r="N575" s="11" t="s">
        <v>8642</v>
      </c>
      <c r="O575" s="11" t="s">
        <v>8643</v>
      </c>
      <c r="P575" s="11" t="s">
        <v>8644</v>
      </c>
      <c r="Q575" s="11" t="s">
        <v>2387</v>
      </c>
      <c r="R575" s="11" t="s">
        <v>87</v>
      </c>
      <c r="S575" s="11" t="s">
        <v>87</v>
      </c>
      <c r="T575" s="11" t="s">
        <v>8645</v>
      </c>
      <c r="U575" s="14"/>
      <c r="V575" s="14"/>
      <c r="W575" s="15" t="str">
        <f t="shared" si="8"/>
        <v/>
      </c>
      <c r="X575" s="16"/>
    </row>
    <row r="576" spans="1:24" ht="84" x14ac:dyDescent="0.2">
      <c r="A576" s="11" t="s">
        <v>8324</v>
      </c>
      <c r="B576" s="11" t="s">
        <v>8646</v>
      </c>
      <c r="C576" s="13" t="s">
        <v>8647</v>
      </c>
      <c r="D576" s="9" t="s">
        <v>8648</v>
      </c>
      <c r="E576" s="11" t="s">
        <v>8649</v>
      </c>
      <c r="F576" s="11" t="s">
        <v>8650</v>
      </c>
      <c r="G576" s="11" t="s">
        <v>8651</v>
      </c>
      <c r="H576" s="11" t="s">
        <v>8652</v>
      </c>
      <c r="I576" s="11" t="s">
        <v>8653</v>
      </c>
      <c r="J576" s="11" t="s">
        <v>8654</v>
      </c>
      <c r="K576" s="11" t="s">
        <v>8655</v>
      </c>
      <c r="L576" s="11" t="s">
        <v>8656</v>
      </c>
      <c r="M576" s="11" t="s">
        <v>8657</v>
      </c>
      <c r="N576" s="11" t="s">
        <v>8658</v>
      </c>
      <c r="O576" s="11" t="s">
        <v>8659</v>
      </c>
      <c r="P576" s="11" t="s">
        <v>8660</v>
      </c>
      <c r="Q576" s="11" t="s">
        <v>1094</v>
      </c>
      <c r="R576" s="11" t="s">
        <v>87</v>
      </c>
      <c r="S576" s="11" t="s">
        <v>87</v>
      </c>
      <c r="T576" s="11" t="s">
        <v>8661</v>
      </c>
      <c r="U576" s="14"/>
      <c r="V576" s="14"/>
      <c r="W576" s="15" t="str">
        <f t="shared" si="8"/>
        <v/>
      </c>
      <c r="X576" s="16"/>
    </row>
    <row r="577" spans="1:24" ht="84" x14ac:dyDescent="0.2">
      <c r="A577" s="11" t="s">
        <v>8324</v>
      </c>
      <c r="B577" s="11" t="s">
        <v>8646</v>
      </c>
      <c r="C577" s="13" t="s">
        <v>8662</v>
      </c>
      <c r="D577" s="9" t="s">
        <v>8663</v>
      </c>
      <c r="E577" s="11" t="s">
        <v>8664</v>
      </c>
      <c r="F577" s="11" t="s">
        <v>8665</v>
      </c>
      <c r="G577" s="11" t="s">
        <v>8666</v>
      </c>
      <c r="H577" s="11" t="s">
        <v>8667</v>
      </c>
      <c r="I577" s="11" t="s">
        <v>8668</v>
      </c>
      <c r="J577" s="11" t="s">
        <v>8669</v>
      </c>
      <c r="K577" s="11" t="s">
        <v>8670</v>
      </c>
      <c r="L577" s="11" t="s">
        <v>8671</v>
      </c>
      <c r="M577" s="11" t="s">
        <v>8672</v>
      </c>
      <c r="N577" s="11" t="s">
        <v>1182</v>
      </c>
      <c r="O577" s="11" t="s">
        <v>8673</v>
      </c>
      <c r="P577" s="11" t="s">
        <v>1199</v>
      </c>
      <c r="Q577" s="11" t="s">
        <v>1185</v>
      </c>
      <c r="R577" s="11" t="s">
        <v>87</v>
      </c>
      <c r="S577" s="11" t="s">
        <v>87</v>
      </c>
      <c r="T577" s="11" t="s">
        <v>8674</v>
      </c>
      <c r="U577" s="14"/>
      <c r="V577" s="14"/>
      <c r="W577" s="15" t="str">
        <f t="shared" si="8"/>
        <v/>
      </c>
      <c r="X577" s="16"/>
    </row>
    <row r="578" spans="1:24" ht="70" x14ac:dyDescent="0.2">
      <c r="A578" s="11" t="s">
        <v>8324</v>
      </c>
      <c r="B578" s="11" t="s">
        <v>8646</v>
      </c>
      <c r="C578" s="13" t="s">
        <v>8675</v>
      </c>
      <c r="D578" s="9" t="s">
        <v>8676</v>
      </c>
      <c r="E578" s="11" t="s">
        <v>8677</v>
      </c>
      <c r="F578" s="11" t="s">
        <v>8678</v>
      </c>
      <c r="G578" s="11" t="s">
        <v>8679</v>
      </c>
      <c r="H578" s="11" t="s">
        <v>8680</v>
      </c>
      <c r="I578" s="11" t="s">
        <v>8681</v>
      </c>
      <c r="J578" s="11" t="s">
        <v>8682</v>
      </c>
      <c r="K578" s="11" t="s">
        <v>8683</v>
      </c>
      <c r="L578" s="11" t="s">
        <v>8684</v>
      </c>
      <c r="M578" s="11" t="s">
        <v>8685</v>
      </c>
      <c r="N578" s="11" t="s">
        <v>8686</v>
      </c>
      <c r="O578" s="11" t="s">
        <v>8687</v>
      </c>
      <c r="P578" s="11" t="s">
        <v>2444</v>
      </c>
      <c r="Q578" s="11" t="s">
        <v>1185</v>
      </c>
      <c r="R578" s="11" t="s">
        <v>87</v>
      </c>
      <c r="S578" s="11" t="s">
        <v>87</v>
      </c>
      <c r="T578" s="11" t="s">
        <v>8688</v>
      </c>
      <c r="U578" s="14"/>
      <c r="V578" s="14"/>
      <c r="W578" s="15" t="str">
        <f t="shared" ref="W578:W641" si="9">IF(AND(ISNUMBER(U578),ISNUMBER(V578)),V578-U578,"")</f>
        <v/>
      </c>
      <c r="X578" s="16"/>
    </row>
    <row r="579" spans="1:24" ht="70" x14ac:dyDescent="0.2">
      <c r="A579" s="11" t="s">
        <v>8324</v>
      </c>
      <c r="B579" s="11" t="s">
        <v>8646</v>
      </c>
      <c r="C579" s="13" t="s">
        <v>8689</v>
      </c>
      <c r="D579" s="9" t="s">
        <v>8690</v>
      </c>
      <c r="E579" s="11" t="s">
        <v>8691</v>
      </c>
      <c r="F579" s="11" t="s">
        <v>8692</v>
      </c>
      <c r="G579" s="11" t="s">
        <v>8693</v>
      </c>
      <c r="H579" s="11" t="s">
        <v>8694</v>
      </c>
      <c r="I579" s="11" t="s">
        <v>8695</v>
      </c>
      <c r="J579" s="11" t="s">
        <v>8696</v>
      </c>
      <c r="K579" s="11" t="s">
        <v>8697</v>
      </c>
      <c r="L579" s="11" t="s">
        <v>8698</v>
      </c>
      <c r="M579" s="11" t="s">
        <v>8699</v>
      </c>
      <c r="N579" s="11" t="s">
        <v>8700</v>
      </c>
      <c r="O579" s="11" t="s">
        <v>8701</v>
      </c>
      <c r="P579" s="11" t="s">
        <v>8702</v>
      </c>
      <c r="Q579" s="11" t="s">
        <v>1310</v>
      </c>
      <c r="R579" s="11" t="s">
        <v>87</v>
      </c>
      <c r="S579" s="11" t="s">
        <v>87</v>
      </c>
      <c r="T579" s="11" t="s">
        <v>8703</v>
      </c>
      <c r="U579" s="14"/>
      <c r="V579" s="14"/>
      <c r="W579" s="15" t="str">
        <f t="shared" si="9"/>
        <v/>
      </c>
      <c r="X579" s="16"/>
    </row>
    <row r="580" spans="1:24" ht="70" x14ac:dyDescent="0.2">
      <c r="A580" s="11" t="s">
        <v>8324</v>
      </c>
      <c r="B580" s="11" t="s">
        <v>8646</v>
      </c>
      <c r="C580" s="13" t="s">
        <v>8704</v>
      </c>
      <c r="D580" s="9" t="s">
        <v>8705</v>
      </c>
      <c r="E580" s="11" t="s">
        <v>8706</v>
      </c>
      <c r="F580" s="11" t="s">
        <v>8707</v>
      </c>
      <c r="G580" s="11" t="s">
        <v>8708</v>
      </c>
      <c r="H580" s="11" t="s">
        <v>8709</v>
      </c>
      <c r="I580" s="11" t="s">
        <v>8710</v>
      </c>
      <c r="J580" s="11" t="s">
        <v>8711</v>
      </c>
      <c r="K580" s="11" t="s">
        <v>8712</v>
      </c>
      <c r="L580" s="11" t="s">
        <v>8713</v>
      </c>
      <c r="M580" s="11" t="s">
        <v>8714</v>
      </c>
      <c r="N580" s="11" t="s">
        <v>3122</v>
      </c>
      <c r="O580" s="11" t="s">
        <v>8715</v>
      </c>
      <c r="P580" s="11" t="s">
        <v>8702</v>
      </c>
      <c r="Q580" s="11" t="s">
        <v>1310</v>
      </c>
      <c r="R580" s="11" t="s">
        <v>87</v>
      </c>
      <c r="S580" s="11" t="s">
        <v>87</v>
      </c>
      <c r="T580" s="11" t="s">
        <v>8716</v>
      </c>
      <c r="U580" s="14"/>
      <c r="V580" s="14"/>
      <c r="W580" s="15" t="str">
        <f t="shared" si="9"/>
        <v/>
      </c>
      <c r="X580" s="16"/>
    </row>
    <row r="581" spans="1:24" ht="70" x14ac:dyDescent="0.2">
      <c r="A581" s="11" t="s">
        <v>8324</v>
      </c>
      <c r="B581" s="11" t="s">
        <v>8646</v>
      </c>
      <c r="C581" s="13" t="s">
        <v>8717</v>
      </c>
      <c r="D581" s="9" t="s">
        <v>8718</v>
      </c>
      <c r="E581" s="11" t="s">
        <v>8719</v>
      </c>
      <c r="F581" s="11" t="s">
        <v>8720</v>
      </c>
      <c r="G581" s="11" t="s">
        <v>8721</v>
      </c>
      <c r="H581" s="11" t="s">
        <v>8722</v>
      </c>
      <c r="I581" s="11" t="s">
        <v>8723</v>
      </c>
      <c r="J581" s="11" t="s">
        <v>8724</v>
      </c>
      <c r="K581" s="11" t="s">
        <v>8725</v>
      </c>
      <c r="L581" s="11" t="s">
        <v>8726</v>
      </c>
      <c r="M581" s="11" t="s">
        <v>8727</v>
      </c>
      <c r="N581" s="11" t="s">
        <v>4064</v>
      </c>
      <c r="O581" s="11" t="s">
        <v>8728</v>
      </c>
      <c r="P581" s="11" t="s">
        <v>8702</v>
      </c>
      <c r="Q581" s="11" t="s">
        <v>1310</v>
      </c>
      <c r="R581" s="11" t="s">
        <v>87</v>
      </c>
      <c r="S581" s="11" t="s">
        <v>87</v>
      </c>
      <c r="T581" s="11" t="s">
        <v>8729</v>
      </c>
      <c r="U581" s="14"/>
      <c r="V581" s="14"/>
      <c r="W581" s="15" t="str">
        <f t="shared" si="9"/>
        <v/>
      </c>
      <c r="X581" s="16"/>
    </row>
    <row r="582" spans="1:24" ht="70" x14ac:dyDescent="0.2">
      <c r="A582" s="11" t="s">
        <v>8324</v>
      </c>
      <c r="B582" s="11" t="s">
        <v>8646</v>
      </c>
      <c r="C582" s="13" t="s">
        <v>8730</v>
      </c>
      <c r="D582" s="9" t="s">
        <v>8731</v>
      </c>
      <c r="E582" s="11" t="s">
        <v>8732</v>
      </c>
      <c r="F582" s="11" t="s">
        <v>8733</v>
      </c>
      <c r="G582" s="11" t="s">
        <v>8734</v>
      </c>
      <c r="H582" s="11" t="s">
        <v>8735</v>
      </c>
      <c r="I582" s="11" t="s">
        <v>8736</v>
      </c>
      <c r="J582" s="11" t="s">
        <v>8737</v>
      </c>
      <c r="K582" s="11" t="s">
        <v>8738</v>
      </c>
      <c r="L582" s="11" t="s">
        <v>8739</v>
      </c>
      <c r="M582" s="11" t="s">
        <v>8740</v>
      </c>
      <c r="N582" s="11" t="s">
        <v>8741</v>
      </c>
      <c r="O582" s="11" t="s">
        <v>8742</v>
      </c>
      <c r="P582" s="11" t="s">
        <v>8702</v>
      </c>
      <c r="Q582" s="11" t="s">
        <v>1310</v>
      </c>
      <c r="R582" s="11" t="s">
        <v>87</v>
      </c>
      <c r="S582" s="11" t="s">
        <v>87</v>
      </c>
      <c r="T582" s="11" t="s">
        <v>8743</v>
      </c>
      <c r="U582" s="14"/>
      <c r="V582" s="14"/>
      <c r="W582" s="15" t="str">
        <f t="shared" si="9"/>
        <v/>
      </c>
      <c r="X582" s="16"/>
    </row>
    <row r="583" spans="1:24" ht="70" x14ac:dyDescent="0.2">
      <c r="A583" s="11" t="s">
        <v>8324</v>
      </c>
      <c r="B583" s="11" t="s">
        <v>8646</v>
      </c>
      <c r="C583" s="13" t="s">
        <v>8744</v>
      </c>
      <c r="D583" s="9" t="s">
        <v>8745</v>
      </c>
      <c r="E583" s="11" t="s">
        <v>8746</v>
      </c>
      <c r="F583" s="11" t="s">
        <v>8747</v>
      </c>
      <c r="G583" s="11" t="s">
        <v>8748</v>
      </c>
      <c r="H583" s="11" t="s">
        <v>8749</v>
      </c>
      <c r="I583" s="11" t="s">
        <v>8750</v>
      </c>
      <c r="J583" s="11" t="s">
        <v>8751</v>
      </c>
      <c r="K583" s="11" t="s">
        <v>8752</v>
      </c>
      <c r="L583" s="11" t="s">
        <v>8753</v>
      </c>
      <c r="M583" s="11" t="s">
        <v>8754</v>
      </c>
      <c r="N583" s="11" t="s">
        <v>8755</v>
      </c>
      <c r="O583" s="11" t="s">
        <v>8715</v>
      </c>
      <c r="P583" s="11" t="s">
        <v>8702</v>
      </c>
      <c r="Q583" s="11" t="s">
        <v>1310</v>
      </c>
      <c r="R583" s="11" t="s">
        <v>87</v>
      </c>
      <c r="S583" s="11" t="s">
        <v>87</v>
      </c>
      <c r="T583" s="11" t="s">
        <v>8756</v>
      </c>
      <c r="U583" s="14"/>
      <c r="V583" s="14"/>
      <c r="W583" s="15" t="str">
        <f t="shared" si="9"/>
        <v/>
      </c>
      <c r="X583" s="16"/>
    </row>
    <row r="584" spans="1:24" ht="70" x14ac:dyDescent="0.2">
      <c r="A584" s="11" t="s">
        <v>8324</v>
      </c>
      <c r="B584" s="11" t="s">
        <v>8646</v>
      </c>
      <c r="C584" s="13" t="s">
        <v>8757</v>
      </c>
      <c r="D584" s="9" t="s">
        <v>8758</v>
      </c>
      <c r="E584" s="11" t="s">
        <v>8759</v>
      </c>
      <c r="F584" s="11" t="s">
        <v>8760</v>
      </c>
      <c r="G584" s="11" t="s">
        <v>8761</v>
      </c>
      <c r="H584" s="11" t="s">
        <v>8762</v>
      </c>
      <c r="I584" s="11" t="s">
        <v>8763</v>
      </c>
      <c r="J584" s="11" t="s">
        <v>8764</v>
      </c>
      <c r="K584" s="11" t="s">
        <v>8765</v>
      </c>
      <c r="L584" s="11" t="s">
        <v>8766</v>
      </c>
      <c r="M584" s="11" t="s">
        <v>8767</v>
      </c>
      <c r="N584" s="11" t="s">
        <v>8768</v>
      </c>
      <c r="O584" s="11" t="s">
        <v>8769</v>
      </c>
      <c r="P584" s="11" t="s">
        <v>8702</v>
      </c>
      <c r="Q584" s="11" t="s">
        <v>1310</v>
      </c>
      <c r="R584" s="11" t="s">
        <v>87</v>
      </c>
      <c r="S584" s="11" t="s">
        <v>87</v>
      </c>
      <c r="T584" s="11" t="s">
        <v>8770</v>
      </c>
      <c r="U584" s="14"/>
      <c r="V584" s="14"/>
      <c r="W584" s="15" t="str">
        <f t="shared" si="9"/>
        <v/>
      </c>
      <c r="X584" s="16"/>
    </row>
    <row r="585" spans="1:24" ht="70" x14ac:dyDescent="0.2">
      <c r="A585" s="11" t="s">
        <v>8324</v>
      </c>
      <c r="B585" s="11" t="s">
        <v>8646</v>
      </c>
      <c r="C585" s="13" t="s">
        <v>8771</v>
      </c>
      <c r="D585" s="9" t="s">
        <v>8772</v>
      </c>
      <c r="E585" s="11" t="s">
        <v>8773</v>
      </c>
      <c r="F585" s="11" t="s">
        <v>8774</v>
      </c>
      <c r="G585" s="11" t="s">
        <v>8775</v>
      </c>
      <c r="H585" s="11" t="s">
        <v>8776</v>
      </c>
      <c r="I585" s="11" t="s">
        <v>8777</v>
      </c>
      <c r="J585" s="11" t="s">
        <v>8778</v>
      </c>
      <c r="K585" s="11" t="s">
        <v>8779</v>
      </c>
      <c r="L585" s="11" t="s">
        <v>8780</v>
      </c>
      <c r="M585" s="11" t="s">
        <v>8781</v>
      </c>
      <c r="N585" s="11" t="s">
        <v>8782</v>
      </c>
      <c r="O585" s="11" t="s">
        <v>8783</v>
      </c>
      <c r="P585" s="11" t="s">
        <v>8702</v>
      </c>
      <c r="Q585" s="11" t="s">
        <v>1310</v>
      </c>
      <c r="R585" s="11" t="s">
        <v>87</v>
      </c>
      <c r="S585" s="11" t="s">
        <v>87</v>
      </c>
      <c r="T585" s="11" t="s">
        <v>8784</v>
      </c>
      <c r="U585" s="14"/>
      <c r="V585" s="14"/>
      <c r="W585" s="15" t="str">
        <f t="shared" si="9"/>
        <v/>
      </c>
      <c r="X585" s="16"/>
    </row>
    <row r="586" spans="1:24" ht="70" x14ac:dyDescent="0.2">
      <c r="A586" s="11" t="s">
        <v>8324</v>
      </c>
      <c r="B586" s="11" t="s">
        <v>8646</v>
      </c>
      <c r="C586" s="13" t="s">
        <v>8785</v>
      </c>
      <c r="D586" s="9" t="s">
        <v>8786</v>
      </c>
      <c r="E586" s="11" t="s">
        <v>8787</v>
      </c>
      <c r="F586" s="11" t="s">
        <v>8788</v>
      </c>
      <c r="G586" s="11" t="s">
        <v>8789</v>
      </c>
      <c r="H586" s="11" t="s">
        <v>8790</v>
      </c>
      <c r="I586" s="11" t="s">
        <v>8791</v>
      </c>
      <c r="J586" s="11" t="s">
        <v>8792</v>
      </c>
      <c r="K586" s="11" t="s">
        <v>8793</v>
      </c>
      <c r="L586" s="11" t="s">
        <v>8794</v>
      </c>
      <c r="M586" s="11" t="s">
        <v>8795</v>
      </c>
      <c r="N586" s="11" t="s">
        <v>8796</v>
      </c>
      <c r="O586" s="11" t="s">
        <v>8797</v>
      </c>
      <c r="P586" s="11" t="s">
        <v>8798</v>
      </c>
      <c r="Q586" s="11" t="s">
        <v>2100</v>
      </c>
      <c r="R586" s="11" t="s">
        <v>87</v>
      </c>
      <c r="S586" s="11" t="s">
        <v>87</v>
      </c>
      <c r="T586" s="11" t="s">
        <v>8799</v>
      </c>
      <c r="U586" s="14"/>
      <c r="V586" s="14"/>
      <c r="W586" s="15" t="str">
        <f t="shared" si="9"/>
        <v/>
      </c>
      <c r="X586" s="16"/>
    </row>
    <row r="587" spans="1:24" ht="56" x14ac:dyDescent="0.2">
      <c r="A587" s="11" t="s">
        <v>8324</v>
      </c>
      <c r="B587" s="11" t="s">
        <v>8646</v>
      </c>
      <c r="C587" s="13" t="s">
        <v>8800</v>
      </c>
      <c r="D587" s="9" t="s">
        <v>8801</v>
      </c>
      <c r="E587" s="11" t="s">
        <v>8802</v>
      </c>
      <c r="F587" s="11" t="s">
        <v>8803</v>
      </c>
      <c r="G587" s="11" t="s">
        <v>8804</v>
      </c>
      <c r="H587" s="11" t="s">
        <v>8805</v>
      </c>
      <c r="I587" s="11" t="s">
        <v>8806</v>
      </c>
      <c r="J587" s="11" t="s">
        <v>8807</v>
      </c>
      <c r="K587" s="11" t="s">
        <v>8808</v>
      </c>
      <c r="L587" s="11" t="s">
        <v>8809</v>
      </c>
      <c r="M587" s="11" t="s">
        <v>8810</v>
      </c>
      <c r="N587" s="11" t="s">
        <v>1182</v>
      </c>
      <c r="O587" s="11" t="s">
        <v>8811</v>
      </c>
      <c r="P587" s="11" t="s">
        <v>8812</v>
      </c>
      <c r="Q587" s="11" t="s">
        <v>1094</v>
      </c>
      <c r="R587" s="11" t="s">
        <v>87</v>
      </c>
      <c r="S587" s="11" t="s">
        <v>87</v>
      </c>
      <c r="T587" s="11" t="s">
        <v>8813</v>
      </c>
      <c r="U587" s="14"/>
      <c r="V587" s="14"/>
      <c r="W587" s="15" t="str">
        <f t="shared" si="9"/>
        <v/>
      </c>
      <c r="X587" s="16"/>
    </row>
    <row r="588" spans="1:24" ht="70" x14ac:dyDescent="0.2">
      <c r="A588" s="11" t="s">
        <v>8324</v>
      </c>
      <c r="B588" s="11" t="s">
        <v>8646</v>
      </c>
      <c r="C588" s="13" t="s">
        <v>8814</v>
      </c>
      <c r="D588" s="9" t="s">
        <v>8815</v>
      </c>
      <c r="E588" s="11" t="s">
        <v>8816</v>
      </c>
      <c r="F588" s="11" t="s">
        <v>8817</v>
      </c>
      <c r="G588" s="11" t="s">
        <v>8818</v>
      </c>
      <c r="H588" s="11" t="s">
        <v>8819</v>
      </c>
      <c r="I588" s="11" t="s">
        <v>8820</v>
      </c>
      <c r="J588" s="11" t="s">
        <v>8821</v>
      </c>
      <c r="K588" s="11" t="s">
        <v>8822</v>
      </c>
      <c r="L588" s="11" t="s">
        <v>8823</v>
      </c>
      <c r="M588" s="11" t="s">
        <v>8824</v>
      </c>
      <c r="N588" s="11" t="s">
        <v>8686</v>
      </c>
      <c r="O588" s="11" t="s">
        <v>8825</v>
      </c>
      <c r="P588" s="11" t="s">
        <v>2444</v>
      </c>
      <c r="Q588" s="11" t="s">
        <v>4461</v>
      </c>
      <c r="R588" s="11" t="s">
        <v>87</v>
      </c>
      <c r="S588" s="11" t="s">
        <v>87</v>
      </c>
      <c r="T588" s="11" t="s">
        <v>8826</v>
      </c>
      <c r="U588" s="14"/>
      <c r="V588" s="14"/>
      <c r="W588" s="15" t="str">
        <f t="shared" si="9"/>
        <v/>
      </c>
      <c r="X588" s="16"/>
    </row>
    <row r="589" spans="1:24" ht="70" x14ac:dyDescent="0.2">
      <c r="A589" s="11" t="s">
        <v>8324</v>
      </c>
      <c r="B589" s="11" t="s">
        <v>8646</v>
      </c>
      <c r="C589" s="13" t="s">
        <v>8827</v>
      </c>
      <c r="D589" s="9" t="s">
        <v>8828</v>
      </c>
      <c r="E589" s="11" t="s">
        <v>8829</v>
      </c>
      <c r="F589" s="11" t="s">
        <v>8830</v>
      </c>
      <c r="G589" s="11" t="s">
        <v>8831</v>
      </c>
      <c r="H589" s="11" t="s">
        <v>8832</v>
      </c>
      <c r="I589" s="11" t="s">
        <v>8833</v>
      </c>
      <c r="J589" s="11" t="s">
        <v>8834</v>
      </c>
      <c r="K589" s="11" t="s">
        <v>8835</v>
      </c>
      <c r="L589" s="11" t="s">
        <v>8836</v>
      </c>
      <c r="M589" s="11" t="s">
        <v>8837</v>
      </c>
      <c r="N589" s="11" t="s">
        <v>3122</v>
      </c>
      <c r="O589" s="11" t="s">
        <v>8838</v>
      </c>
      <c r="P589" s="11" t="s">
        <v>8839</v>
      </c>
      <c r="Q589" s="11" t="s">
        <v>1310</v>
      </c>
      <c r="R589" s="11" t="s">
        <v>87</v>
      </c>
      <c r="S589" s="11" t="s">
        <v>87</v>
      </c>
      <c r="T589" s="11" t="s">
        <v>8840</v>
      </c>
      <c r="U589" s="14"/>
      <c r="V589" s="14"/>
      <c r="W589" s="15" t="str">
        <f t="shared" si="9"/>
        <v/>
      </c>
      <c r="X589" s="16"/>
    </row>
    <row r="590" spans="1:24" ht="70" x14ac:dyDescent="0.2">
      <c r="A590" s="11" t="s">
        <v>8324</v>
      </c>
      <c r="B590" s="11" t="s">
        <v>8646</v>
      </c>
      <c r="C590" s="13" t="s">
        <v>8841</v>
      </c>
      <c r="D590" s="9" t="s">
        <v>8842</v>
      </c>
      <c r="E590" s="11" t="s">
        <v>8843</v>
      </c>
      <c r="F590" s="11" t="s">
        <v>8844</v>
      </c>
      <c r="G590" s="11" t="s">
        <v>8845</v>
      </c>
      <c r="H590" s="11" t="s">
        <v>8846</v>
      </c>
      <c r="I590" s="11" t="s">
        <v>8847</v>
      </c>
      <c r="J590" s="11" t="s">
        <v>8848</v>
      </c>
      <c r="K590" s="11" t="s">
        <v>8849</v>
      </c>
      <c r="L590" s="11" t="s">
        <v>8850</v>
      </c>
      <c r="M590" s="11" t="s">
        <v>8851</v>
      </c>
      <c r="N590" s="11" t="s">
        <v>8852</v>
      </c>
      <c r="O590" s="11" t="s">
        <v>8853</v>
      </c>
      <c r="P590" s="11" t="s">
        <v>6436</v>
      </c>
      <c r="Q590" s="11" t="s">
        <v>8854</v>
      </c>
      <c r="R590" s="11" t="s">
        <v>87</v>
      </c>
      <c r="S590" s="11" t="s">
        <v>87</v>
      </c>
      <c r="T590" s="11" t="s">
        <v>8855</v>
      </c>
      <c r="U590" s="14"/>
      <c r="V590" s="14"/>
      <c r="W590" s="15" t="str">
        <f t="shared" si="9"/>
        <v/>
      </c>
      <c r="X590" s="16"/>
    </row>
    <row r="591" spans="1:24" ht="70" x14ac:dyDescent="0.2">
      <c r="A591" s="11" t="s">
        <v>8324</v>
      </c>
      <c r="B591" s="11" t="s">
        <v>8646</v>
      </c>
      <c r="C591" s="13" t="s">
        <v>8856</v>
      </c>
      <c r="D591" s="9" t="s">
        <v>8857</v>
      </c>
      <c r="E591" s="11" t="s">
        <v>8858</v>
      </c>
      <c r="F591" s="11" t="s">
        <v>8859</v>
      </c>
      <c r="G591" s="11" t="s">
        <v>8860</v>
      </c>
      <c r="H591" s="11" t="s">
        <v>8861</v>
      </c>
      <c r="I591" s="11" t="s">
        <v>8862</v>
      </c>
      <c r="J591" s="11" t="s">
        <v>8863</v>
      </c>
      <c r="K591" s="11" t="s">
        <v>8864</v>
      </c>
      <c r="L591" s="11" t="s">
        <v>8865</v>
      </c>
      <c r="M591" s="11" t="s">
        <v>8866</v>
      </c>
      <c r="N591" s="11" t="s">
        <v>2143</v>
      </c>
      <c r="O591" s="11" t="s">
        <v>8867</v>
      </c>
      <c r="P591" s="11" t="s">
        <v>8868</v>
      </c>
      <c r="Q591" s="11" t="s">
        <v>1984</v>
      </c>
      <c r="R591" s="11" t="s">
        <v>87</v>
      </c>
      <c r="S591" s="11" t="s">
        <v>87</v>
      </c>
      <c r="T591" s="11" t="s">
        <v>8869</v>
      </c>
      <c r="U591" s="14"/>
      <c r="V591" s="14"/>
      <c r="W591" s="15" t="str">
        <f t="shared" si="9"/>
        <v/>
      </c>
      <c r="X591" s="16"/>
    </row>
    <row r="592" spans="1:24" ht="84" x14ac:dyDescent="0.2">
      <c r="A592" s="11" t="s">
        <v>8324</v>
      </c>
      <c r="B592" s="11" t="s">
        <v>8646</v>
      </c>
      <c r="C592" s="13" t="s">
        <v>8870</v>
      </c>
      <c r="D592" s="9" t="s">
        <v>8871</v>
      </c>
      <c r="E592" s="11" t="s">
        <v>8872</v>
      </c>
      <c r="F592" s="11" t="s">
        <v>8873</v>
      </c>
      <c r="G592" s="11" t="s">
        <v>8874</v>
      </c>
      <c r="H592" s="11" t="s">
        <v>8875</v>
      </c>
      <c r="I592" s="11" t="s">
        <v>8876</v>
      </c>
      <c r="J592" s="11" t="s">
        <v>8877</v>
      </c>
      <c r="K592" s="11" t="s">
        <v>8878</v>
      </c>
      <c r="L592" s="11" t="s">
        <v>8879</v>
      </c>
      <c r="M592" s="11" t="s">
        <v>8880</v>
      </c>
      <c r="N592" s="11" t="s">
        <v>1182</v>
      </c>
      <c r="O592" s="11" t="s">
        <v>8881</v>
      </c>
      <c r="P592" s="11" t="s">
        <v>8882</v>
      </c>
      <c r="Q592" s="11" t="s">
        <v>8883</v>
      </c>
      <c r="R592" s="11" t="s">
        <v>87</v>
      </c>
      <c r="S592" s="11" t="s">
        <v>87</v>
      </c>
      <c r="T592" s="11" t="s">
        <v>8884</v>
      </c>
      <c r="U592" s="14"/>
      <c r="V592" s="14"/>
      <c r="W592" s="15" t="str">
        <f t="shared" si="9"/>
        <v/>
      </c>
      <c r="X592" s="16"/>
    </row>
    <row r="593" spans="1:24" ht="84" x14ac:dyDescent="0.2">
      <c r="A593" s="11" t="s">
        <v>8324</v>
      </c>
      <c r="B593" s="11" t="s">
        <v>8646</v>
      </c>
      <c r="C593" s="13" t="s">
        <v>8885</v>
      </c>
      <c r="D593" s="9" t="s">
        <v>8886</v>
      </c>
      <c r="E593" s="11" t="s">
        <v>8887</v>
      </c>
      <c r="F593" s="11" t="s">
        <v>8888</v>
      </c>
      <c r="G593" s="11" t="s">
        <v>8889</v>
      </c>
      <c r="H593" s="11" t="s">
        <v>8890</v>
      </c>
      <c r="I593" s="11" t="s">
        <v>8891</v>
      </c>
      <c r="J593" s="11" t="s">
        <v>8892</v>
      </c>
      <c r="K593" s="11" t="s">
        <v>8893</v>
      </c>
      <c r="L593" s="11" t="s">
        <v>8894</v>
      </c>
      <c r="M593" s="11" t="s">
        <v>8895</v>
      </c>
      <c r="N593" s="11" t="s">
        <v>4312</v>
      </c>
      <c r="O593" s="11" t="s">
        <v>8896</v>
      </c>
      <c r="P593" s="11" t="s">
        <v>1199</v>
      </c>
      <c r="Q593" s="11" t="s">
        <v>1094</v>
      </c>
      <c r="R593" s="11" t="s">
        <v>87</v>
      </c>
      <c r="S593" s="11" t="s">
        <v>87</v>
      </c>
      <c r="T593" s="11" t="s">
        <v>8897</v>
      </c>
      <c r="U593" s="14"/>
      <c r="V593" s="14"/>
      <c r="W593" s="15" t="str">
        <f t="shared" si="9"/>
        <v/>
      </c>
      <c r="X593" s="16"/>
    </row>
    <row r="594" spans="1:24" ht="70" x14ac:dyDescent="0.2">
      <c r="A594" s="11" t="s">
        <v>8324</v>
      </c>
      <c r="B594" s="11" t="s">
        <v>8646</v>
      </c>
      <c r="C594" s="13" t="s">
        <v>8898</v>
      </c>
      <c r="D594" s="9" t="s">
        <v>8899</v>
      </c>
      <c r="E594" s="11" t="s">
        <v>8900</v>
      </c>
      <c r="F594" s="11" t="s">
        <v>8901</v>
      </c>
      <c r="G594" s="11" t="s">
        <v>8902</v>
      </c>
      <c r="H594" s="11" t="s">
        <v>8903</v>
      </c>
      <c r="I594" s="11" t="s">
        <v>8904</v>
      </c>
      <c r="J594" s="11" t="s">
        <v>8905</v>
      </c>
      <c r="K594" s="11" t="s">
        <v>8906</v>
      </c>
      <c r="L594" s="11" t="s">
        <v>8907</v>
      </c>
      <c r="M594" s="11" t="s">
        <v>8908</v>
      </c>
      <c r="N594" s="11" t="s">
        <v>6584</v>
      </c>
      <c r="O594" s="11" t="s">
        <v>8909</v>
      </c>
      <c r="P594" s="11" t="s">
        <v>8910</v>
      </c>
      <c r="Q594" s="11" t="s">
        <v>8911</v>
      </c>
      <c r="R594" s="11" t="s">
        <v>87</v>
      </c>
      <c r="S594" s="11" t="s">
        <v>87</v>
      </c>
      <c r="T594" s="11" t="s">
        <v>8912</v>
      </c>
      <c r="U594" s="14"/>
      <c r="V594" s="14"/>
      <c r="W594" s="15" t="str">
        <f t="shared" si="9"/>
        <v/>
      </c>
      <c r="X594" s="16"/>
    </row>
    <row r="595" spans="1:24" ht="70" x14ac:dyDescent="0.2">
      <c r="A595" s="11" t="s">
        <v>8324</v>
      </c>
      <c r="B595" s="11" t="s">
        <v>8646</v>
      </c>
      <c r="C595" s="13" t="s">
        <v>8913</v>
      </c>
      <c r="D595" s="9" t="s">
        <v>8914</v>
      </c>
      <c r="E595" s="11" t="s">
        <v>8915</v>
      </c>
      <c r="F595" s="11" t="s">
        <v>8916</v>
      </c>
      <c r="G595" s="11" t="s">
        <v>8917</v>
      </c>
      <c r="H595" s="11" t="s">
        <v>8918</v>
      </c>
      <c r="I595" s="11" t="s">
        <v>8919</v>
      </c>
      <c r="J595" s="11" t="s">
        <v>8920</v>
      </c>
      <c r="K595" s="11" t="s">
        <v>8921</v>
      </c>
      <c r="L595" s="11" t="s">
        <v>8922</v>
      </c>
      <c r="M595" s="11" t="s">
        <v>8923</v>
      </c>
      <c r="N595" s="11" t="s">
        <v>8924</v>
      </c>
      <c r="O595" s="11" t="s">
        <v>8925</v>
      </c>
      <c r="P595" s="11" t="s">
        <v>1093</v>
      </c>
      <c r="Q595" s="11" t="s">
        <v>1094</v>
      </c>
      <c r="R595" s="11" t="s">
        <v>87</v>
      </c>
      <c r="S595" s="11" t="s">
        <v>87</v>
      </c>
      <c r="T595" s="11" t="s">
        <v>8926</v>
      </c>
      <c r="U595" s="14"/>
      <c r="V595" s="14"/>
      <c r="W595" s="15" t="str">
        <f t="shared" si="9"/>
        <v/>
      </c>
      <c r="X595" s="16"/>
    </row>
    <row r="596" spans="1:24" ht="70" x14ac:dyDescent="0.2">
      <c r="A596" s="11" t="s">
        <v>8324</v>
      </c>
      <c r="B596" s="11" t="s">
        <v>8646</v>
      </c>
      <c r="C596" s="13" t="s">
        <v>8927</v>
      </c>
      <c r="D596" s="9" t="s">
        <v>8928</v>
      </c>
      <c r="E596" s="11" t="s">
        <v>8929</v>
      </c>
      <c r="F596" s="11" t="s">
        <v>8930</v>
      </c>
      <c r="G596" s="11" t="s">
        <v>8931</v>
      </c>
      <c r="H596" s="11" t="s">
        <v>8932</v>
      </c>
      <c r="I596" s="11" t="s">
        <v>8933</v>
      </c>
      <c r="J596" s="11" t="s">
        <v>8934</v>
      </c>
      <c r="K596" s="11" t="s">
        <v>8935</v>
      </c>
      <c r="L596" s="11" t="s">
        <v>8936</v>
      </c>
      <c r="M596" s="11" t="s">
        <v>8937</v>
      </c>
      <c r="N596" s="11" t="s">
        <v>8938</v>
      </c>
      <c r="O596" s="11" t="s">
        <v>8939</v>
      </c>
      <c r="P596" s="11" t="s">
        <v>8839</v>
      </c>
      <c r="Q596" s="11" t="s">
        <v>1310</v>
      </c>
      <c r="R596" s="11" t="s">
        <v>87</v>
      </c>
      <c r="S596" s="11" t="s">
        <v>87</v>
      </c>
      <c r="T596" s="11" t="s">
        <v>8940</v>
      </c>
      <c r="U596" s="14"/>
      <c r="V596" s="14"/>
      <c r="W596" s="15" t="str">
        <f t="shared" si="9"/>
        <v/>
      </c>
      <c r="X596" s="16"/>
    </row>
    <row r="597" spans="1:24" ht="84" x14ac:dyDescent="0.2">
      <c r="A597" s="11" t="s">
        <v>8324</v>
      </c>
      <c r="B597" s="11" t="s">
        <v>8646</v>
      </c>
      <c r="C597" s="13" t="s">
        <v>8941</v>
      </c>
      <c r="D597" s="9" t="s">
        <v>8942</v>
      </c>
      <c r="E597" s="11" t="s">
        <v>8943</v>
      </c>
      <c r="F597" s="11" t="s">
        <v>8944</v>
      </c>
      <c r="G597" s="11" t="s">
        <v>8945</v>
      </c>
      <c r="H597" s="11" t="s">
        <v>8946</v>
      </c>
      <c r="I597" s="11" t="s">
        <v>8947</v>
      </c>
      <c r="J597" s="11" t="s">
        <v>8948</v>
      </c>
      <c r="K597" s="11" t="s">
        <v>8949</v>
      </c>
      <c r="L597" s="11" t="s">
        <v>8950</v>
      </c>
      <c r="M597" s="11" t="s">
        <v>8951</v>
      </c>
      <c r="N597" s="11" t="s">
        <v>8952</v>
      </c>
      <c r="O597" s="11" t="s">
        <v>8953</v>
      </c>
      <c r="P597" s="11" t="s">
        <v>8954</v>
      </c>
      <c r="Q597" s="11" t="s">
        <v>390</v>
      </c>
      <c r="R597" s="11" t="s">
        <v>87</v>
      </c>
      <c r="S597" s="11" t="s">
        <v>87</v>
      </c>
      <c r="T597" s="11" t="s">
        <v>8955</v>
      </c>
      <c r="U597" s="14"/>
      <c r="V597" s="14"/>
      <c r="W597" s="15" t="str">
        <f t="shared" si="9"/>
        <v/>
      </c>
      <c r="X597" s="16"/>
    </row>
    <row r="598" spans="1:24" ht="70" x14ac:dyDescent="0.2">
      <c r="A598" s="11" t="s">
        <v>8324</v>
      </c>
      <c r="B598" s="11" t="s">
        <v>8956</v>
      </c>
      <c r="C598" s="13" t="s">
        <v>8957</v>
      </c>
      <c r="D598" s="9" t="s">
        <v>8958</v>
      </c>
      <c r="E598" s="11" t="s">
        <v>8959</v>
      </c>
      <c r="F598" s="11" t="s">
        <v>8960</v>
      </c>
      <c r="G598" s="11" t="s">
        <v>8961</v>
      </c>
      <c r="H598" s="11" t="s">
        <v>8962</v>
      </c>
      <c r="I598" s="11" t="s">
        <v>8963</v>
      </c>
      <c r="J598" s="11" t="s">
        <v>8964</v>
      </c>
      <c r="K598" s="11" t="s">
        <v>8965</v>
      </c>
      <c r="L598" s="11" t="s">
        <v>8966</v>
      </c>
      <c r="M598" s="11" t="s">
        <v>8967</v>
      </c>
      <c r="N598" s="11" t="s">
        <v>1182</v>
      </c>
      <c r="O598" s="11" t="s">
        <v>8673</v>
      </c>
      <c r="P598" s="11" t="s">
        <v>1199</v>
      </c>
      <c r="Q598" s="11" t="s">
        <v>1185</v>
      </c>
      <c r="R598" s="11" t="s">
        <v>87</v>
      </c>
      <c r="S598" s="11" t="s">
        <v>87</v>
      </c>
      <c r="T598" s="11" t="s">
        <v>8968</v>
      </c>
      <c r="U598" s="14"/>
      <c r="V598" s="14"/>
      <c r="W598" s="15" t="str">
        <f t="shared" si="9"/>
        <v/>
      </c>
      <c r="X598" s="16"/>
    </row>
    <row r="599" spans="1:24" ht="70" x14ac:dyDescent="0.2">
      <c r="A599" s="11" t="s">
        <v>8324</v>
      </c>
      <c r="B599" s="11" t="s">
        <v>8956</v>
      </c>
      <c r="C599" s="13" t="s">
        <v>8969</v>
      </c>
      <c r="D599" s="9" t="s">
        <v>8970</v>
      </c>
      <c r="E599" s="11" t="s">
        <v>8971</v>
      </c>
      <c r="F599" s="11" t="s">
        <v>8972</v>
      </c>
      <c r="G599" s="11" t="s">
        <v>8973</v>
      </c>
      <c r="H599" s="11" t="s">
        <v>8974</v>
      </c>
      <c r="I599" s="11" t="s">
        <v>8975</v>
      </c>
      <c r="J599" s="11" t="s">
        <v>8976</v>
      </c>
      <c r="K599" s="11" t="s">
        <v>8977</v>
      </c>
      <c r="L599" s="11" t="s">
        <v>8978</v>
      </c>
      <c r="M599" s="11" t="s">
        <v>8979</v>
      </c>
      <c r="N599" s="11" t="s">
        <v>1182</v>
      </c>
      <c r="O599" s="11" t="s">
        <v>8673</v>
      </c>
      <c r="P599" s="11" t="s">
        <v>1199</v>
      </c>
      <c r="Q599" s="11" t="s">
        <v>1185</v>
      </c>
      <c r="R599" s="11" t="s">
        <v>87</v>
      </c>
      <c r="S599" s="11" t="s">
        <v>87</v>
      </c>
      <c r="T599" s="11" t="s">
        <v>8980</v>
      </c>
      <c r="U599" s="14"/>
      <c r="V599" s="14"/>
      <c r="W599" s="15" t="str">
        <f t="shared" si="9"/>
        <v/>
      </c>
      <c r="X599" s="16"/>
    </row>
    <row r="600" spans="1:24" ht="70" x14ac:dyDescent="0.2">
      <c r="A600" s="11" t="s">
        <v>8324</v>
      </c>
      <c r="B600" s="11" t="s">
        <v>8956</v>
      </c>
      <c r="C600" s="13" t="s">
        <v>8981</v>
      </c>
      <c r="D600" s="9" t="s">
        <v>8982</v>
      </c>
      <c r="E600" s="11" t="s">
        <v>8983</v>
      </c>
      <c r="F600" s="11" t="s">
        <v>8984</v>
      </c>
      <c r="G600" s="11" t="s">
        <v>8985</v>
      </c>
      <c r="H600" s="11" t="s">
        <v>8986</v>
      </c>
      <c r="I600" s="11" t="s">
        <v>8987</v>
      </c>
      <c r="J600" s="11" t="s">
        <v>8988</v>
      </c>
      <c r="K600" s="11" t="s">
        <v>8989</v>
      </c>
      <c r="L600" s="11" t="s">
        <v>8990</v>
      </c>
      <c r="M600" s="11" t="s">
        <v>8991</v>
      </c>
      <c r="N600" s="11" t="s">
        <v>3122</v>
      </c>
      <c r="O600" s="11" t="s">
        <v>8992</v>
      </c>
      <c r="P600" s="11" t="s">
        <v>1093</v>
      </c>
      <c r="Q600" s="11" t="s">
        <v>1094</v>
      </c>
      <c r="R600" s="11" t="s">
        <v>87</v>
      </c>
      <c r="S600" s="11" t="s">
        <v>87</v>
      </c>
      <c r="T600" s="11" t="s">
        <v>8993</v>
      </c>
      <c r="U600" s="14"/>
      <c r="V600" s="14"/>
      <c r="W600" s="15" t="str">
        <f t="shared" si="9"/>
        <v/>
      </c>
      <c r="X600" s="16"/>
    </row>
    <row r="601" spans="1:24" ht="56" x14ac:dyDescent="0.2">
      <c r="A601" s="11" t="s">
        <v>8324</v>
      </c>
      <c r="B601" s="11" t="s">
        <v>8956</v>
      </c>
      <c r="C601" s="13" t="s">
        <v>8994</v>
      </c>
      <c r="D601" s="9" t="s">
        <v>8995</v>
      </c>
      <c r="E601" s="11" t="s">
        <v>8996</v>
      </c>
      <c r="F601" s="11" t="s">
        <v>8997</v>
      </c>
      <c r="G601" s="11" t="s">
        <v>8998</v>
      </c>
      <c r="H601" s="11" t="s">
        <v>8999</v>
      </c>
      <c r="I601" s="11" t="s">
        <v>9000</v>
      </c>
      <c r="J601" s="11" t="s">
        <v>9001</v>
      </c>
      <c r="K601" s="11" t="s">
        <v>9002</v>
      </c>
      <c r="L601" s="11" t="s">
        <v>9003</v>
      </c>
      <c r="M601" s="11" t="s">
        <v>9004</v>
      </c>
      <c r="N601" s="11" t="s">
        <v>3122</v>
      </c>
      <c r="O601" s="11" t="s">
        <v>9005</v>
      </c>
      <c r="P601" s="11" t="s">
        <v>3396</v>
      </c>
      <c r="Q601" s="11" t="s">
        <v>1094</v>
      </c>
      <c r="R601" s="11" t="s">
        <v>87</v>
      </c>
      <c r="S601" s="11" t="s">
        <v>87</v>
      </c>
      <c r="T601" s="11" t="s">
        <v>9006</v>
      </c>
      <c r="U601" s="14"/>
      <c r="V601" s="14"/>
      <c r="W601" s="15" t="str">
        <f t="shared" si="9"/>
        <v/>
      </c>
      <c r="X601" s="16"/>
    </row>
    <row r="602" spans="1:24" ht="70" x14ac:dyDescent="0.2">
      <c r="A602" s="11" t="s">
        <v>8324</v>
      </c>
      <c r="B602" s="11" t="s">
        <v>8956</v>
      </c>
      <c r="C602" s="13" t="s">
        <v>9007</v>
      </c>
      <c r="D602" s="9" t="s">
        <v>9008</v>
      </c>
      <c r="E602" s="11" t="s">
        <v>9009</v>
      </c>
      <c r="F602" s="11" t="s">
        <v>9010</v>
      </c>
      <c r="G602" s="11" t="s">
        <v>9011</v>
      </c>
      <c r="H602" s="11" t="s">
        <v>9012</v>
      </c>
      <c r="I602" s="11" t="s">
        <v>9013</v>
      </c>
      <c r="J602" s="11" t="s">
        <v>9014</v>
      </c>
      <c r="K602" s="11" t="s">
        <v>9015</v>
      </c>
      <c r="L602" s="11" t="s">
        <v>9016</v>
      </c>
      <c r="M602" s="11" t="s">
        <v>9017</v>
      </c>
      <c r="N602" s="11" t="s">
        <v>9018</v>
      </c>
      <c r="O602" s="11" t="s">
        <v>9019</v>
      </c>
      <c r="P602" s="11" t="s">
        <v>9020</v>
      </c>
      <c r="Q602" s="11" t="s">
        <v>1185</v>
      </c>
      <c r="R602" s="11" t="s">
        <v>87</v>
      </c>
      <c r="S602" s="11" t="s">
        <v>87</v>
      </c>
      <c r="T602" s="11" t="s">
        <v>9021</v>
      </c>
      <c r="U602" s="14"/>
      <c r="V602" s="14"/>
      <c r="W602" s="15" t="str">
        <f t="shared" si="9"/>
        <v/>
      </c>
      <c r="X602" s="16"/>
    </row>
    <row r="603" spans="1:24" ht="70" x14ac:dyDescent="0.2">
      <c r="A603" s="11" t="s">
        <v>8324</v>
      </c>
      <c r="B603" s="11" t="s">
        <v>8956</v>
      </c>
      <c r="C603" s="13" t="s">
        <v>9022</v>
      </c>
      <c r="D603" s="9" t="s">
        <v>9023</v>
      </c>
      <c r="E603" s="11" t="s">
        <v>9024</v>
      </c>
      <c r="F603" s="11" t="s">
        <v>9025</v>
      </c>
      <c r="G603" s="11" t="s">
        <v>9026</v>
      </c>
      <c r="H603" s="11" t="s">
        <v>9027</v>
      </c>
      <c r="I603" s="11" t="s">
        <v>9028</v>
      </c>
      <c r="J603" s="11" t="s">
        <v>9029</v>
      </c>
      <c r="K603" s="11" t="s">
        <v>9030</v>
      </c>
      <c r="L603" s="11" t="s">
        <v>9031</v>
      </c>
      <c r="M603" s="11" t="s">
        <v>9032</v>
      </c>
      <c r="N603" s="11" t="s">
        <v>2054</v>
      </c>
      <c r="O603" s="11" t="s">
        <v>9033</v>
      </c>
      <c r="P603" s="11" t="s">
        <v>9034</v>
      </c>
      <c r="Q603" s="11" t="s">
        <v>9035</v>
      </c>
      <c r="R603" s="11" t="s">
        <v>87</v>
      </c>
      <c r="S603" s="11" t="s">
        <v>87</v>
      </c>
      <c r="T603" s="11" t="s">
        <v>9036</v>
      </c>
      <c r="U603" s="14"/>
      <c r="V603" s="14"/>
      <c r="W603" s="15" t="str">
        <f t="shared" si="9"/>
        <v/>
      </c>
      <c r="X603" s="16"/>
    </row>
    <row r="604" spans="1:24" ht="56" x14ac:dyDescent="0.2">
      <c r="A604" s="11" t="s">
        <v>8324</v>
      </c>
      <c r="B604" s="11" t="s">
        <v>8956</v>
      </c>
      <c r="C604" s="13" t="s">
        <v>9037</v>
      </c>
      <c r="D604" s="9" t="s">
        <v>9038</v>
      </c>
      <c r="E604" s="11" t="s">
        <v>9039</v>
      </c>
      <c r="F604" s="11" t="s">
        <v>9040</v>
      </c>
      <c r="G604" s="11" t="s">
        <v>9041</v>
      </c>
      <c r="H604" s="11" t="s">
        <v>9042</v>
      </c>
      <c r="I604" s="11" t="s">
        <v>9043</v>
      </c>
      <c r="J604" s="11" t="s">
        <v>9044</v>
      </c>
      <c r="K604" s="11" t="s">
        <v>9045</v>
      </c>
      <c r="L604" s="11" t="s">
        <v>9046</v>
      </c>
      <c r="M604" s="11" t="s">
        <v>9047</v>
      </c>
      <c r="N604" s="11" t="s">
        <v>9048</v>
      </c>
      <c r="O604" s="11" t="s">
        <v>9049</v>
      </c>
      <c r="P604" s="11" t="s">
        <v>4559</v>
      </c>
      <c r="Q604" s="11" t="s">
        <v>2100</v>
      </c>
      <c r="R604" s="11" t="s">
        <v>87</v>
      </c>
      <c r="S604" s="11" t="s">
        <v>87</v>
      </c>
      <c r="T604" s="11" t="s">
        <v>9050</v>
      </c>
      <c r="U604" s="14"/>
      <c r="V604" s="14"/>
      <c r="W604" s="15" t="str">
        <f t="shared" si="9"/>
        <v/>
      </c>
      <c r="X604" s="16"/>
    </row>
    <row r="605" spans="1:24" ht="70" x14ac:dyDescent="0.2">
      <c r="A605" s="11" t="s">
        <v>8324</v>
      </c>
      <c r="B605" s="11" t="s">
        <v>8956</v>
      </c>
      <c r="C605" s="13" t="s">
        <v>9051</v>
      </c>
      <c r="D605" s="9" t="s">
        <v>9052</v>
      </c>
      <c r="E605" s="11" t="s">
        <v>9053</v>
      </c>
      <c r="F605" s="11" t="s">
        <v>9054</v>
      </c>
      <c r="G605" s="11" t="s">
        <v>9055</v>
      </c>
      <c r="H605" s="11" t="s">
        <v>9056</v>
      </c>
      <c r="I605" s="11" t="s">
        <v>9057</v>
      </c>
      <c r="J605" s="11" t="s">
        <v>9058</v>
      </c>
      <c r="K605" s="11" t="s">
        <v>9059</v>
      </c>
      <c r="L605" s="11" t="s">
        <v>9060</v>
      </c>
      <c r="M605" s="11" t="s">
        <v>9061</v>
      </c>
      <c r="N605" s="11" t="s">
        <v>9062</v>
      </c>
      <c r="O605" s="11" t="s">
        <v>9063</v>
      </c>
      <c r="P605" s="11" t="s">
        <v>9064</v>
      </c>
      <c r="Q605" s="11" t="s">
        <v>4156</v>
      </c>
      <c r="R605" s="11" t="s">
        <v>87</v>
      </c>
      <c r="S605" s="11" t="s">
        <v>87</v>
      </c>
      <c r="T605" s="11" t="s">
        <v>9065</v>
      </c>
      <c r="U605" s="14"/>
      <c r="V605" s="14"/>
      <c r="W605" s="15" t="str">
        <f t="shared" si="9"/>
        <v/>
      </c>
      <c r="X605" s="16"/>
    </row>
    <row r="606" spans="1:24" ht="56" x14ac:dyDescent="0.2">
      <c r="A606" s="11" t="s">
        <v>8324</v>
      </c>
      <c r="B606" s="11" t="s">
        <v>8956</v>
      </c>
      <c r="C606" s="13" t="s">
        <v>9066</v>
      </c>
      <c r="D606" s="9" t="s">
        <v>9067</v>
      </c>
      <c r="E606" s="11" t="s">
        <v>9068</v>
      </c>
      <c r="F606" s="11" t="s">
        <v>9069</v>
      </c>
      <c r="G606" s="11" t="s">
        <v>9070</v>
      </c>
      <c r="H606" s="11" t="s">
        <v>9071</v>
      </c>
      <c r="I606" s="11" t="s">
        <v>9072</v>
      </c>
      <c r="J606" s="11" t="s">
        <v>9073</v>
      </c>
      <c r="K606" s="11" t="s">
        <v>9074</v>
      </c>
      <c r="L606" s="11" t="s">
        <v>9075</v>
      </c>
      <c r="M606" s="11" t="s">
        <v>9076</v>
      </c>
      <c r="N606" s="11" t="s">
        <v>4474</v>
      </c>
      <c r="O606" s="11" t="s">
        <v>9077</v>
      </c>
      <c r="P606" s="11" t="s">
        <v>2949</v>
      </c>
      <c r="Q606" s="11" t="s">
        <v>1294</v>
      </c>
      <c r="R606" s="11" t="s">
        <v>87</v>
      </c>
      <c r="S606" s="11" t="s">
        <v>87</v>
      </c>
      <c r="T606" s="11" t="s">
        <v>9078</v>
      </c>
      <c r="U606" s="14"/>
      <c r="V606" s="14"/>
      <c r="W606" s="15" t="str">
        <f t="shared" si="9"/>
        <v/>
      </c>
      <c r="X606" s="16"/>
    </row>
    <row r="607" spans="1:24" ht="56" x14ac:dyDescent="0.2">
      <c r="A607" s="11" t="s">
        <v>8324</v>
      </c>
      <c r="B607" s="11" t="s">
        <v>8956</v>
      </c>
      <c r="C607" s="13" t="s">
        <v>9079</v>
      </c>
      <c r="D607" s="9" t="s">
        <v>9080</v>
      </c>
      <c r="E607" s="11" t="s">
        <v>9081</v>
      </c>
      <c r="F607" s="11" t="s">
        <v>9082</v>
      </c>
      <c r="G607" s="11" t="s">
        <v>9083</v>
      </c>
      <c r="H607" s="11" t="s">
        <v>9084</v>
      </c>
      <c r="I607" s="11" t="s">
        <v>9085</v>
      </c>
      <c r="J607" s="11" t="s">
        <v>9086</v>
      </c>
      <c r="K607" s="11" t="s">
        <v>9087</v>
      </c>
      <c r="L607" s="11" t="s">
        <v>9088</v>
      </c>
      <c r="M607" s="11" t="s">
        <v>9089</v>
      </c>
      <c r="N607" s="11" t="s">
        <v>3122</v>
      </c>
      <c r="O607" s="11" t="s">
        <v>9090</v>
      </c>
      <c r="P607" s="11" t="s">
        <v>9091</v>
      </c>
      <c r="Q607" s="11" t="s">
        <v>1094</v>
      </c>
      <c r="R607" s="11" t="s">
        <v>87</v>
      </c>
      <c r="S607" s="11" t="s">
        <v>87</v>
      </c>
      <c r="T607" s="11" t="s">
        <v>9092</v>
      </c>
      <c r="U607" s="14"/>
      <c r="V607" s="14"/>
      <c r="W607" s="15" t="str">
        <f t="shared" si="9"/>
        <v/>
      </c>
      <c r="X607" s="16"/>
    </row>
    <row r="608" spans="1:24" ht="56" x14ac:dyDescent="0.2">
      <c r="A608" s="11" t="s">
        <v>8324</v>
      </c>
      <c r="B608" s="11" t="s">
        <v>8956</v>
      </c>
      <c r="C608" s="13" t="s">
        <v>9093</v>
      </c>
      <c r="D608" s="9" t="s">
        <v>9094</v>
      </c>
      <c r="E608" s="11" t="s">
        <v>9095</v>
      </c>
      <c r="F608" s="11" t="s">
        <v>9096</v>
      </c>
      <c r="G608" s="11" t="s">
        <v>9097</v>
      </c>
      <c r="H608" s="11" t="s">
        <v>9098</v>
      </c>
      <c r="I608" s="11" t="s">
        <v>9099</v>
      </c>
      <c r="J608" s="11" t="s">
        <v>9100</v>
      </c>
      <c r="K608" s="11" t="s">
        <v>9101</v>
      </c>
      <c r="L608" s="11" t="s">
        <v>9102</v>
      </c>
      <c r="M608" s="11" t="s">
        <v>9103</v>
      </c>
      <c r="N608" s="11" t="s">
        <v>1182</v>
      </c>
      <c r="O608" s="11" t="s">
        <v>9104</v>
      </c>
      <c r="P608" s="11" t="s">
        <v>8557</v>
      </c>
      <c r="Q608" s="11" t="s">
        <v>1185</v>
      </c>
      <c r="R608" s="11" t="s">
        <v>87</v>
      </c>
      <c r="S608" s="11" t="s">
        <v>87</v>
      </c>
      <c r="T608" s="11" t="s">
        <v>9105</v>
      </c>
      <c r="U608" s="14"/>
      <c r="V608" s="14"/>
      <c r="W608" s="15" t="str">
        <f t="shared" si="9"/>
        <v/>
      </c>
      <c r="X608" s="16"/>
    </row>
    <row r="609" spans="1:24" ht="56" x14ac:dyDescent="0.2">
      <c r="A609" s="11" t="s">
        <v>8324</v>
      </c>
      <c r="B609" s="11" t="s">
        <v>8956</v>
      </c>
      <c r="C609" s="13" t="s">
        <v>9106</v>
      </c>
      <c r="D609" s="9" t="s">
        <v>9107</v>
      </c>
      <c r="E609" s="11" t="s">
        <v>9108</v>
      </c>
      <c r="F609" s="11" t="s">
        <v>9109</v>
      </c>
      <c r="G609" s="11" t="s">
        <v>9110</v>
      </c>
      <c r="H609" s="11" t="s">
        <v>9111</v>
      </c>
      <c r="I609" s="11" t="s">
        <v>9112</v>
      </c>
      <c r="J609" s="11" t="s">
        <v>9113</v>
      </c>
      <c r="K609" s="11" t="s">
        <v>9114</v>
      </c>
      <c r="L609" s="11" t="s">
        <v>9115</v>
      </c>
      <c r="M609" s="11" t="s">
        <v>9116</v>
      </c>
      <c r="N609" s="11" t="s">
        <v>809</v>
      </c>
      <c r="O609" s="11" t="s">
        <v>9117</v>
      </c>
      <c r="P609" s="11" t="s">
        <v>9118</v>
      </c>
      <c r="Q609" s="11" t="s">
        <v>9119</v>
      </c>
      <c r="R609" s="11" t="s">
        <v>87</v>
      </c>
      <c r="S609" s="11" t="s">
        <v>87</v>
      </c>
      <c r="T609" s="11" t="s">
        <v>9120</v>
      </c>
      <c r="U609" s="14"/>
      <c r="V609" s="14"/>
      <c r="W609" s="15" t="str">
        <f t="shared" si="9"/>
        <v/>
      </c>
      <c r="X609" s="16"/>
    </row>
    <row r="610" spans="1:24" ht="70" x14ac:dyDescent="0.2">
      <c r="A610" s="11" t="s">
        <v>8324</v>
      </c>
      <c r="B610" s="11" t="s">
        <v>8956</v>
      </c>
      <c r="C610" s="13" t="s">
        <v>9121</v>
      </c>
      <c r="D610" s="9" t="s">
        <v>9122</v>
      </c>
      <c r="E610" s="11" t="s">
        <v>9123</v>
      </c>
      <c r="F610" s="11" t="s">
        <v>9124</v>
      </c>
      <c r="G610" s="11" t="s">
        <v>9125</v>
      </c>
      <c r="H610" s="11" t="s">
        <v>9126</v>
      </c>
      <c r="I610" s="11" t="s">
        <v>9127</v>
      </c>
      <c r="J610" s="11" t="s">
        <v>9128</v>
      </c>
      <c r="K610" s="11" t="s">
        <v>9129</v>
      </c>
      <c r="L610" s="11" t="s">
        <v>9130</v>
      </c>
      <c r="M610" s="11" t="s">
        <v>9131</v>
      </c>
      <c r="N610" s="11" t="s">
        <v>9132</v>
      </c>
      <c r="O610" s="11" t="s">
        <v>9133</v>
      </c>
      <c r="P610" s="11" t="s">
        <v>9134</v>
      </c>
      <c r="Q610" s="11" t="s">
        <v>9135</v>
      </c>
      <c r="R610" s="11" t="s">
        <v>87</v>
      </c>
      <c r="S610" s="11" t="s">
        <v>87</v>
      </c>
      <c r="T610" s="11" t="s">
        <v>9136</v>
      </c>
      <c r="U610" s="14"/>
      <c r="V610" s="14"/>
      <c r="W610" s="15" t="str">
        <f t="shared" si="9"/>
        <v/>
      </c>
      <c r="X610" s="16"/>
    </row>
    <row r="611" spans="1:24" ht="70" x14ac:dyDescent="0.2">
      <c r="A611" s="11" t="s">
        <v>8324</v>
      </c>
      <c r="B611" s="11" t="s">
        <v>8956</v>
      </c>
      <c r="C611" s="13" t="s">
        <v>9137</v>
      </c>
      <c r="D611" s="9" t="s">
        <v>9138</v>
      </c>
      <c r="E611" s="11" t="s">
        <v>9139</v>
      </c>
      <c r="F611" s="11" t="s">
        <v>9140</v>
      </c>
      <c r="G611" s="11" t="s">
        <v>9141</v>
      </c>
      <c r="H611" s="11" t="s">
        <v>9142</v>
      </c>
      <c r="I611" s="11" t="s">
        <v>9143</v>
      </c>
      <c r="J611" s="11" t="s">
        <v>9144</v>
      </c>
      <c r="K611" s="11" t="s">
        <v>9145</v>
      </c>
      <c r="L611" s="11" t="s">
        <v>9146</v>
      </c>
      <c r="M611" s="11" t="s">
        <v>9147</v>
      </c>
      <c r="N611" s="11" t="s">
        <v>3122</v>
      </c>
      <c r="O611" s="11" t="s">
        <v>9148</v>
      </c>
      <c r="P611" s="11" t="s">
        <v>9149</v>
      </c>
      <c r="Q611" s="11" t="s">
        <v>3397</v>
      </c>
      <c r="R611" s="11" t="s">
        <v>87</v>
      </c>
      <c r="S611" s="11" t="s">
        <v>87</v>
      </c>
      <c r="T611" s="11" t="s">
        <v>9150</v>
      </c>
      <c r="U611" s="14"/>
      <c r="V611" s="14"/>
      <c r="W611" s="15" t="str">
        <f t="shared" si="9"/>
        <v/>
      </c>
      <c r="X611" s="16"/>
    </row>
    <row r="612" spans="1:24" ht="70" x14ac:dyDescent="0.2">
      <c r="A612" s="11" t="s">
        <v>8324</v>
      </c>
      <c r="B612" s="11" t="s">
        <v>8956</v>
      </c>
      <c r="C612" s="13" t="s">
        <v>9151</v>
      </c>
      <c r="D612" s="9" t="s">
        <v>9152</v>
      </c>
      <c r="E612" s="11" t="s">
        <v>9153</v>
      </c>
      <c r="F612" s="11" t="s">
        <v>9154</v>
      </c>
      <c r="G612" s="11" t="s">
        <v>9155</v>
      </c>
      <c r="H612" s="11" t="s">
        <v>9156</v>
      </c>
      <c r="I612" s="11" t="s">
        <v>9157</v>
      </c>
      <c r="J612" s="11" t="s">
        <v>9158</v>
      </c>
      <c r="K612" s="11" t="s">
        <v>9159</v>
      </c>
      <c r="L612" s="11" t="s">
        <v>9160</v>
      </c>
      <c r="M612" s="11" t="s">
        <v>9161</v>
      </c>
      <c r="N612" s="11" t="s">
        <v>8741</v>
      </c>
      <c r="O612" s="11" t="s">
        <v>9162</v>
      </c>
      <c r="P612" s="11" t="s">
        <v>9163</v>
      </c>
      <c r="Q612" s="11" t="s">
        <v>9164</v>
      </c>
      <c r="R612" s="11" t="s">
        <v>87</v>
      </c>
      <c r="S612" s="11" t="s">
        <v>87</v>
      </c>
      <c r="T612" s="11" t="s">
        <v>9165</v>
      </c>
      <c r="U612" s="14"/>
      <c r="V612" s="14"/>
      <c r="W612" s="15" t="str">
        <f t="shared" si="9"/>
        <v/>
      </c>
      <c r="X612" s="16"/>
    </row>
    <row r="613" spans="1:24" ht="70" x14ac:dyDescent="0.2">
      <c r="A613" s="11" t="s">
        <v>8324</v>
      </c>
      <c r="B613" s="11" t="s">
        <v>8956</v>
      </c>
      <c r="C613" s="13" t="s">
        <v>9166</v>
      </c>
      <c r="D613" s="9" t="s">
        <v>9167</v>
      </c>
      <c r="E613" s="11" t="s">
        <v>9168</v>
      </c>
      <c r="F613" s="11" t="s">
        <v>9169</v>
      </c>
      <c r="G613" s="11" t="s">
        <v>9170</v>
      </c>
      <c r="H613" s="11" t="s">
        <v>9171</v>
      </c>
      <c r="I613" s="11" t="s">
        <v>9172</v>
      </c>
      <c r="J613" s="11" t="s">
        <v>9173</v>
      </c>
      <c r="K613" s="11" t="s">
        <v>9174</v>
      </c>
      <c r="L613" s="11" t="s">
        <v>9175</v>
      </c>
      <c r="M613" s="11" t="s">
        <v>9176</v>
      </c>
      <c r="N613" s="11" t="s">
        <v>9177</v>
      </c>
      <c r="O613" s="11" t="s">
        <v>9178</v>
      </c>
      <c r="P613" s="11" t="s">
        <v>9179</v>
      </c>
      <c r="Q613" s="11" t="s">
        <v>1094</v>
      </c>
      <c r="R613" s="11" t="s">
        <v>87</v>
      </c>
      <c r="S613" s="11" t="s">
        <v>87</v>
      </c>
      <c r="T613" s="11" t="s">
        <v>9180</v>
      </c>
      <c r="U613" s="14"/>
      <c r="V613" s="14"/>
      <c r="W613" s="15" t="str">
        <f t="shared" si="9"/>
        <v/>
      </c>
      <c r="X613" s="16"/>
    </row>
    <row r="614" spans="1:24" ht="70" x14ac:dyDescent="0.2">
      <c r="A614" s="11" t="s">
        <v>8324</v>
      </c>
      <c r="B614" s="11" t="s">
        <v>8956</v>
      </c>
      <c r="C614" s="13" t="s">
        <v>9181</v>
      </c>
      <c r="D614" s="9" t="s">
        <v>9182</v>
      </c>
      <c r="E614" s="11" t="s">
        <v>9183</v>
      </c>
      <c r="F614" s="11" t="s">
        <v>9184</v>
      </c>
      <c r="G614" s="11" t="s">
        <v>9185</v>
      </c>
      <c r="H614" s="11" t="s">
        <v>9186</v>
      </c>
      <c r="I614" s="11" t="s">
        <v>9187</v>
      </c>
      <c r="J614" s="11" t="s">
        <v>9188</v>
      </c>
      <c r="K614" s="11" t="s">
        <v>9189</v>
      </c>
      <c r="L614" s="11" t="s">
        <v>9190</v>
      </c>
      <c r="M614" s="11" t="s">
        <v>9191</v>
      </c>
      <c r="N614" s="11" t="s">
        <v>4312</v>
      </c>
      <c r="O614" s="11" t="s">
        <v>9192</v>
      </c>
      <c r="P614" s="11" t="s">
        <v>1093</v>
      </c>
      <c r="Q614" s="11" t="s">
        <v>1094</v>
      </c>
      <c r="R614" s="11" t="s">
        <v>87</v>
      </c>
      <c r="S614" s="11" t="s">
        <v>87</v>
      </c>
      <c r="T614" s="11" t="s">
        <v>9193</v>
      </c>
      <c r="U614" s="14"/>
      <c r="V614" s="14"/>
      <c r="W614" s="15" t="str">
        <f t="shared" si="9"/>
        <v/>
      </c>
      <c r="X614" s="16"/>
    </row>
    <row r="615" spans="1:24" ht="56" x14ac:dyDescent="0.2">
      <c r="A615" s="11" t="s">
        <v>8324</v>
      </c>
      <c r="B615" s="11" t="s">
        <v>8956</v>
      </c>
      <c r="C615" s="13" t="s">
        <v>9194</v>
      </c>
      <c r="D615" s="9" t="s">
        <v>9195</v>
      </c>
      <c r="E615" s="11" t="s">
        <v>9196</v>
      </c>
      <c r="F615" s="11" t="s">
        <v>9197</v>
      </c>
      <c r="G615" s="11" t="s">
        <v>9198</v>
      </c>
      <c r="H615" s="11" t="s">
        <v>9199</v>
      </c>
      <c r="I615" s="11" t="s">
        <v>9200</v>
      </c>
      <c r="J615" s="11" t="s">
        <v>9201</v>
      </c>
      <c r="K615" s="11" t="s">
        <v>9202</v>
      </c>
      <c r="L615" s="11" t="s">
        <v>9203</v>
      </c>
      <c r="M615" s="11" t="s">
        <v>9204</v>
      </c>
      <c r="N615" s="11" t="s">
        <v>6699</v>
      </c>
      <c r="O615" s="11" t="s">
        <v>9205</v>
      </c>
      <c r="P615" s="11" t="s">
        <v>9206</v>
      </c>
      <c r="Q615" s="11" t="s">
        <v>9035</v>
      </c>
      <c r="R615" s="11" t="s">
        <v>87</v>
      </c>
      <c r="S615" s="11" t="s">
        <v>87</v>
      </c>
      <c r="T615" s="11" t="s">
        <v>9207</v>
      </c>
      <c r="U615" s="14"/>
      <c r="V615" s="14"/>
      <c r="W615" s="15" t="str">
        <f t="shared" si="9"/>
        <v/>
      </c>
      <c r="X615" s="16"/>
    </row>
    <row r="616" spans="1:24" ht="70" x14ac:dyDescent="0.2">
      <c r="A616" s="11" t="s">
        <v>8324</v>
      </c>
      <c r="B616" s="11" t="s">
        <v>8956</v>
      </c>
      <c r="C616" s="13" t="s">
        <v>9208</v>
      </c>
      <c r="D616" s="9" t="s">
        <v>9209</v>
      </c>
      <c r="E616" s="11" t="s">
        <v>9210</v>
      </c>
      <c r="F616" s="11" t="s">
        <v>9211</v>
      </c>
      <c r="G616" s="11" t="s">
        <v>9212</v>
      </c>
      <c r="H616" s="11" t="s">
        <v>9213</v>
      </c>
      <c r="I616" s="11" t="s">
        <v>9214</v>
      </c>
      <c r="J616" s="11" t="s">
        <v>9215</v>
      </c>
      <c r="K616" s="11" t="s">
        <v>9216</v>
      </c>
      <c r="L616" s="11" t="s">
        <v>9217</v>
      </c>
      <c r="M616" s="11" t="s">
        <v>9218</v>
      </c>
      <c r="N616" s="11" t="s">
        <v>9219</v>
      </c>
      <c r="O616" s="11" t="s">
        <v>9220</v>
      </c>
      <c r="P616" s="11" t="s">
        <v>9221</v>
      </c>
      <c r="Q616" s="11" t="s">
        <v>1310</v>
      </c>
      <c r="R616" s="11" t="s">
        <v>87</v>
      </c>
      <c r="S616" s="11" t="s">
        <v>87</v>
      </c>
      <c r="T616" s="11" t="s">
        <v>9222</v>
      </c>
      <c r="U616" s="14"/>
      <c r="V616" s="14"/>
      <c r="W616" s="15" t="str">
        <f t="shared" si="9"/>
        <v/>
      </c>
      <c r="X616" s="16"/>
    </row>
    <row r="617" spans="1:24" ht="70" x14ac:dyDescent="0.2">
      <c r="A617" s="11" t="s">
        <v>8324</v>
      </c>
      <c r="B617" s="11" t="s">
        <v>8956</v>
      </c>
      <c r="C617" s="13" t="s">
        <v>9223</v>
      </c>
      <c r="D617" s="9" t="s">
        <v>9224</v>
      </c>
      <c r="E617" s="11" t="s">
        <v>9225</v>
      </c>
      <c r="F617" s="11" t="s">
        <v>9226</v>
      </c>
      <c r="G617" s="11" t="s">
        <v>9227</v>
      </c>
      <c r="H617" s="11" t="s">
        <v>9228</v>
      </c>
      <c r="I617" s="11" t="s">
        <v>9229</v>
      </c>
      <c r="J617" s="11" t="s">
        <v>9230</v>
      </c>
      <c r="K617" s="11" t="s">
        <v>9231</v>
      </c>
      <c r="L617" s="11" t="s">
        <v>9232</v>
      </c>
      <c r="M617" s="11" t="s">
        <v>9233</v>
      </c>
      <c r="N617" s="11" t="s">
        <v>9177</v>
      </c>
      <c r="O617" s="11" t="s">
        <v>9234</v>
      </c>
      <c r="P617" s="11" t="s">
        <v>9235</v>
      </c>
      <c r="Q617" s="11" t="s">
        <v>8854</v>
      </c>
      <c r="R617" s="11" t="s">
        <v>87</v>
      </c>
      <c r="S617" s="11" t="s">
        <v>87</v>
      </c>
      <c r="T617" s="11" t="s">
        <v>9236</v>
      </c>
      <c r="U617" s="14"/>
      <c r="V617" s="14"/>
      <c r="W617" s="15" t="str">
        <f t="shared" si="9"/>
        <v/>
      </c>
      <c r="X617" s="16"/>
    </row>
    <row r="618" spans="1:24" ht="70" x14ac:dyDescent="0.2">
      <c r="A618" s="11" t="s">
        <v>8324</v>
      </c>
      <c r="B618" s="11" t="s">
        <v>9237</v>
      </c>
      <c r="C618" s="13" t="s">
        <v>9238</v>
      </c>
      <c r="D618" s="9" t="s">
        <v>9239</v>
      </c>
      <c r="E618" s="11" t="s">
        <v>9240</v>
      </c>
      <c r="F618" s="11" t="s">
        <v>9241</v>
      </c>
      <c r="G618" s="11" t="s">
        <v>9242</v>
      </c>
      <c r="H618" s="11" t="s">
        <v>9243</v>
      </c>
      <c r="I618" s="11" t="s">
        <v>9244</v>
      </c>
      <c r="J618" s="11" t="s">
        <v>9245</v>
      </c>
      <c r="K618" s="11" t="s">
        <v>9246</v>
      </c>
      <c r="L618" s="11" t="s">
        <v>9247</v>
      </c>
      <c r="M618" s="11" t="s">
        <v>9248</v>
      </c>
      <c r="N618" s="11" t="s">
        <v>6434</v>
      </c>
      <c r="O618" s="11" t="s">
        <v>8337</v>
      </c>
      <c r="P618" s="11" t="s">
        <v>4842</v>
      </c>
      <c r="Q618" s="11" t="s">
        <v>8413</v>
      </c>
      <c r="R618" s="11" t="s">
        <v>87</v>
      </c>
      <c r="S618" s="11" t="s">
        <v>87</v>
      </c>
      <c r="T618" s="11" t="s">
        <v>9249</v>
      </c>
      <c r="U618" s="14"/>
      <c r="V618" s="14"/>
      <c r="W618" s="15" t="str">
        <f t="shared" si="9"/>
        <v/>
      </c>
      <c r="X618" s="16"/>
    </row>
    <row r="619" spans="1:24" ht="70" x14ac:dyDescent="0.2">
      <c r="A619" s="11" t="s">
        <v>8324</v>
      </c>
      <c r="B619" s="11" t="s">
        <v>9237</v>
      </c>
      <c r="C619" s="13" t="s">
        <v>9250</v>
      </c>
      <c r="D619" s="9" t="s">
        <v>9251</v>
      </c>
      <c r="E619" s="11" t="s">
        <v>9252</v>
      </c>
      <c r="F619" s="11" t="s">
        <v>9253</v>
      </c>
      <c r="G619" s="11" t="s">
        <v>9254</v>
      </c>
      <c r="H619" s="11" t="s">
        <v>9255</v>
      </c>
      <c r="I619" s="11" t="s">
        <v>9256</v>
      </c>
      <c r="J619" s="11" t="s">
        <v>9257</v>
      </c>
      <c r="K619" s="11" t="s">
        <v>9258</v>
      </c>
      <c r="L619" s="11" t="s">
        <v>9259</v>
      </c>
      <c r="M619" s="11" t="s">
        <v>9260</v>
      </c>
      <c r="N619" s="11" t="s">
        <v>9261</v>
      </c>
      <c r="O619" s="11" t="s">
        <v>9262</v>
      </c>
      <c r="P619" s="11" t="s">
        <v>9263</v>
      </c>
      <c r="Q619" s="11" t="s">
        <v>1310</v>
      </c>
      <c r="R619" s="11" t="s">
        <v>87</v>
      </c>
      <c r="S619" s="11" t="s">
        <v>87</v>
      </c>
      <c r="T619" s="11" t="s">
        <v>9264</v>
      </c>
      <c r="U619" s="14"/>
      <c r="V619" s="14"/>
      <c r="W619" s="15" t="str">
        <f t="shared" si="9"/>
        <v/>
      </c>
      <c r="X619" s="16"/>
    </row>
    <row r="620" spans="1:24" ht="84" x14ac:dyDescent="0.2">
      <c r="A620" s="11" t="s">
        <v>8324</v>
      </c>
      <c r="B620" s="11" t="s">
        <v>9237</v>
      </c>
      <c r="C620" s="13" t="s">
        <v>9265</v>
      </c>
      <c r="D620" s="9" t="s">
        <v>9266</v>
      </c>
      <c r="E620" s="11" t="s">
        <v>9267</v>
      </c>
      <c r="F620" s="11" t="s">
        <v>9268</v>
      </c>
      <c r="G620" s="11" t="s">
        <v>9269</v>
      </c>
      <c r="H620" s="11" t="s">
        <v>9270</v>
      </c>
      <c r="I620" s="11" t="s">
        <v>9271</v>
      </c>
      <c r="J620" s="11" t="s">
        <v>9272</v>
      </c>
      <c r="K620" s="11" t="s">
        <v>9273</v>
      </c>
      <c r="L620" s="11" t="s">
        <v>9274</v>
      </c>
      <c r="M620" s="11" t="s">
        <v>9275</v>
      </c>
      <c r="N620" s="11" t="s">
        <v>1182</v>
      </c>
      <c r="O620" s="11" t="s">
        <v>8673</v>
      </c>
      <c r="P620" s="11" t="s">
        <v>1199</v>
      </c>
      <c r="Q620" s="11" t="s">
        <v>1185</v>
      </c>
      <c r="R620" s="11" t="s">
        <v>87</v>
      </c>
      <c r="S620" s="11" t="s">
        <v>87</v>
      </c>
      <c r="T620" s="11" t="s">
        <v>9276</v>
      </c>
      <c r="U620" s="14"/>
      <c r="V620" s="14"/>
      <c r="W620" s="15" t="str">
        <f t="shared" si="9"/>
        <v/>
      </c>
      <c r="X620" s="16"/>
    </row>
    <row r="621" spans="1:24" ht="70" x14ac:dyDescent="0.2">
      <c r="A621" s="11" t="s">
        <v>8324</v>
      </c>
      <c r="B621" s="11" t="s">
        <v>9237</v>
      </c>
      <c r="C621" s="13" t="s">
        <v>9277</v>
      </c>
      <c r="D621" s="9" t="s">
        <v>9278</v>
      </c>
      <c r="E621" s="11" t="s">
        <v>9279</v>
      </c>
      <c r="F621" s="11" t="s">
        <v>9280</v>
      </c>
      <c r="G621" s="11" t="s">
        <v>9281</v>
      </c>
      <c r="H621" s="11" t="s">
        <v>9282</v>
      </c>
      <c r="I621" s="11" t="s">
        <v>9283</v>
      </c>
      <c r="J621" s="11" t="s">
        <v>9284</v>
      </c>
      <c r="K621" s="11" t="s">
        <v>9285</v>
      </c>
      <c r="L621" s="11" t="s">
        <v>9286</v>
      </c>
      <c r="M621" s="11" t="s">
        <v>9287</v>
      </c>
      <c r="N621" s="11" t="s">
        <v>4312</v>
      </c>
      <c r="O621" s="11" t="s">
        <v>9288</v>
      </c>
      <c r="P621" s="11" t="s">
        <v>9289</v>
      </c>
      <c r="Q621" s="11" t="s">
        <v>1094</v>
      </c>
      <c r="R621" s="11" t="s">
        <v>87</v>
      </c>
      <c r="S621" s="11" t="s">
        <v>87</v>
      </c>
      <c r="T621" s="11" t="s">
        <v>9290</v>
      </c>
      <c r="U621" s="14"/>
      <c r="V621" s="14"/>
      <c r="W621" s="15" t="str">
        <f t="shared" si="9"/>
        <v/>
      </c>
      <c r="X621" s="16"/>
    </row>
    <row r="622" spans="1:24" ht="70" x14ac:dyDescent="0.2">
      <c r="A622" s="11" t="s">
        <v>8324</v>
      </c>
      <c r="B622" s="11" t="s">
        <v>9237</v>
      </c>
      <c r="C622" s="13" t="s">
        <v>9291</v>
      </c>
      <c r="D622" s="9" t="s">
        <v>9292</v>
      </c>
      <c r="E622" s="11" t="s">
        <v>9293</v>
      </c>
      <c r="F622" s="11" t="s">
        <v>9294</v>
      </c>
      <c r="G622" s="11" t="s">
        <v>9295</v>
      </c>
      <c r="H622" s="11" t="s">
        <v>9296</v>
      </c>
      <c r="I622" s="11" t="s">
        <v>9297</v>
      </c>
      <c r="J622" s="11" t="s">
        <v>9298</v>
      </c>
      <c r="K622" s="11" t="s">
        <v>9299</v>
      </c>
      <c r="L622" s="11" t="s">
        <v>9300</v>
      </c>
      <c r="M622" s="11" t="s">
        <v>9301</v>
      </c>
      <c r="N622" s="11" t="s">
        <v>3255</v>
      </c>
      <c r="O622" s="11" t="s">
        <v>5788</v>
      </c>
      <c r="P622" s="11" t="s">
        <v>1278</v>
      </c>
      <c r="Q622" s="11" t="s">
        <v>4964</v>
      </c>
      <c r="R622" s="11" t="s">
        <v>87</v>
      </c>
      <c r="S622" s="11" t="s">
        <v>87</v>
      </c>
      <c r="T622" s="11" t="s">
        <v>9302</v>
      </c>
      <c r="U622" s="14"/>
      <c r="V622" s="14"/>
      <c r="W622" s="15" t="str">
        <f t="shared" si="9"/>
        <v/>
      </c>
      <c r="X622" s="16"/>
    </row>
    <row r="623" spans="1:24" ht="70" x14ac:dyDescent="0.2">
      <c r="A623" s="11" t="s">
        <v>8324</v>
      </c>
      <c r="B623" s="11" t="s">
        <v>9237</v>
      </c>
      <c r="C623" s="13" t="s">
        <v>9303</v>
      </c>
      <c r="D623" s="9" t="s">
        <v>9304</v>
      </c>
      <c r="E623" s="11" t="s">
        <v>9305</v>
      </c>
      <c r="F623" s="11" t="s">
        <v>9306</v>
      </c>
      <c r="G623" s="11" t="s">
        <v>9307</v>
      </c>
      <c r="H623" s="11" t="s">
        <v>9308</v>
      </c>
      <c r="I623" s="11" t="s">
        <v>9309</v>
      </c>
      <c r="J623" s="11" t="s">
        <v>9310</v>
      </c>
      <c r="K623" s="11" t="s">
        <v>9311</v>
      </c>
      <c r="L623" s="11" t="s">
        <v>9312</v>
      </c>
      <c r="M623" s="11" t="s">
        <v>9313</v>
      </c>
      <c r="N623" s="11" t="s">
        <v>4474</v>
      </c>
      <c r="O623" s="11" t="s">
        <v>9314</v>
      </c>
      <c r="P623" s="11" t="s">
        <v>9315</v>
      </c>
      <c r="Q623" s="11" t="s">
        <v>9316</v>
      </c>
      <c r="R623" s="11" t="s">
        <v>87</v>
      </c>
      <c r="S623" s="11" t="s">
        <v>87</v>
      </c>
      <c r="T623" s="11" t="s">
        <v>9317</v>
      </c>
      <c r="U623" s="14"/>
      <c r="V623" s="14"/>
      <c r="W623" s="15" t="str">
        <f t="shared" si="9"/>
        <v/>
      </c>
      <c r="X623" s="16"/>
    </row>
    <row r="624" spans="1:24" ht="70" x14ac:dyDescent="0.2">
      <c r="A624" s="11" t="s">
        <v>8324</v>
      </c>
      <c r="B624" s="11" t="s">
        <v>9237</v>
      </c>
      <c r="C624" s="13" t="s">
        <v>9318</v>
      </c>
      <c r="D624" s="9" t="s">
        <v>9319</v>
      </c>
      <c r="E624" s="11" t="s">
        <v>9320</v>
      </c>
      <c r="F624" s="11" t="s">
        <v>9321</v>
      </c>
      <c r="G624" s="11" t="s">
        <v>9322</v>
      </c>
      <c r="H624" s="11" t="s">
        <v>9323</v>
      </c>
      <c r="I624" s="11" t="s">
        <v>9324</v>
      </c>
      <c r="J624" s="11" t="s">
        <v>9325</v>
      </c>
      <c r="K624" s="11" t="s">
        <v>9326</v>
      </c>
      <c r="L624" s="11" t="s">
        <v>9327</v>
      </c>
      <c r="M624" s="11" t="s">
        <v>9328</v>
      </c>
      <c r="N624" s="11" t="s">
        <v>4458</v>
      </c>
      <c r="O624" s="11" t="s">
        <v>9329</v>
      </c>
      <c r="P624" s="11" t="s">
        <v>9330</v>
      </c>
      <c r="Q624" s="11" t="s">
        <v>4663</v>
      </c>
      <c r="R624" s="11" t="s">
        <v>87</v>
      </c>
      <c r="S624" s="11" t="s">
        <v>87</v>
      </c>
      <c r="T624" s="11" t="s">
        <v>9331</v>
      </c>
      <c r="U624" s="14"/>
      <c r="V624" s="14"/>
      <c r="W624" s="15" t="str">
        <f t="shared" si="9"/>
        <v/>
      </c>
      <c r="X624" s="16"/>
    </row>
    <row r="625" spans="1:24" ht="70" x14ac:dyDescent="0.2">
      <c r="A625" s="11" t="s">
        <v>8324</v>
      </c>
      <c r="B625" s="11" t="s">
        <v>9237</v>
      </c>
      <c r="C625" s="13" t="s">
        <v>9332</v>
      </c>
      <c r="D625" s="9" t="s">
        <v>9333</v>
      </c>
      <c r="E625" s="11" t="s">
        <v>9334</v>
      </c>
      <c r="F625" s="11" t="s">
        <v>9335</v>
      </c>
      <c r="G625" s="11" t="s">
        <v>9336</v>
      </c>
      <c r="H625" s="11" t="s">
        <v>9337</v>
      </c>
      <c r="I625" s="11" t="s">
        <v>9338</v>
      </c>
      <c r="J625" s="11" t="s">
        <v>9339</v>
      </c>
      <c r="K625" s="11" t="s">
        <v>9340</v>
      </c>
      <c r="L625" s="11" t="s">
        <v>9341</v>
      </c>
      <c r="M625" s="11" t="s">
        <v>9342</v>
      </c>
      <c r="N625" s="11" t="s">
        <v>1997</v>
      </c>
      <c r="O625" s="11" t="s">
        <v>9343</v>
      </c>
      <c r="P625" s="11" t="s">
        <v>1983</v>
      </c>
      <c r="Q625" s="11" t="s">
        <v>1952</v>
      </c>
      <c r="R625" s="11" t="s">
        <v>87</v>
      </c>
      <c r="S625" s="11" t="s">
        <v>87</v>
      </c>
      <c r="T625" s="11" t="s">
        <v>9344</v>
      </c>
      <c r="U625" s="14"/>
      <c r="V625" s="14"/>
      <c r="W625" s="15" t="str">
        <f t="shared" si="9"/>
        <v/>
      </c>
      <c r="X625" s="16"/>
    </row>
    <row r="626" spans="1:24" ht="70" x14ac:dyDescent="0.2">
      <c r="A626" s="11" t="s">
        <v>8324</v>
      </c>
      <c r="B626" s="11" t="s">
        <v>9237</v>
      </c>
      <c r="C626" s="13" t="s">
        <v>9345</v>
      </c>
      <c r="D626" s="9" t="s">
        <v>9346</v>
      </c>
      <c r="E626" s="11" t="s">
        <v>9347</v>
      </c>
      <c r="F626" s="11" t="s">
        <v>9348</v>
      </c>
      <c r="G626" s="11" t="s">
        <v>9349</v>
      </c>
      <c r="H626" s="11" t="s">
        <v>9350</v>
      </c>
      <c r="I626" s="11" t="s">
        <v>9351</v>
      </c>
      <c r="J626" s="11" t="s">
        <v>9352</v>
      </c>
      <c r="K626" s="11" t="s">
        <v>9353</v>
      </c>
      <c r="L626" s="11" t="s">
        <v>9354</v>
      </c>
      <c r="M626" s="11" t="s">
        <v>9355</v>
      </c>
      <c r="N626" s="11" t="s">
        <v>9356</v>
      </c>
      <c r="O626" s="11" t="s">
        <v>9357</v>
      </c>
      <c r="P626" s="11" t="s">
        <v>9358</v>
      </c>
      <c r="Q626" s="11" t="s">
        <v>5832</v>
      </c>
      <c r="R626" s="11" t="s">
        <v>87</v>
      </c>
      <c r="S626" s="11" t="s">
        <v>87</v>
      </c>
      <c r="T626" s="11" t="s">
        <v>9359</v>
      </c>
      <c r="U626" s="14"/>
      <c r="V626" s="14"/>
      <c r="W626" s="15" t="str">
        <f t="shared" si="9"/>
        <v/>
      </c>
      <c r="X626" s="16"/>
    </row>
    <row r="627" spans="1:24" ht="70" x14ac:dyDescent="0.2">
      <c r="A627" s="11" t="s">
        <v>8324</v>
      </c>
      <c r="B627" s="11" t="s">
        <v>9237</v>
      </c>
      <c r="C627" s="13" t="s">
        <v>9360</v>
      </c>
      <c r="D627" s="9" t="s">
        <v>9361</v>
      </c>
      <c r="E627" s="11" t="s">
        <v>9362</v>
      </c>
      <c r="F627" s="11" t="s">
        <v>9363</v>
      </c>
      <c r="G627" s="11" t="s">
        <v>9364</v>
      </c>
      <c r="H627" s="11" t="s">
        <v>9365</v>
      </c>
      <c r="I627" s="11" t="s">
        <v>9366</v>
      </c>
      <c r="J627" s="11" t="s">
        <v>9367</v>
      </c>
      <c r="K627" s="11" t="s">
        <v>9368</v>
      </c>
      <c r="L627" s="11" t="s">
        <v>9369</v>
      </c>
      <c r="M627" s="11" t="s">
        <v>9370</v>
      </c>
      <c r="N627" s="11" t="s">
        <v>9371</v>
      </c>
      <c r="O627" s="11" t="s">
        <v>9372</v>
      </c>
      <c r="P627" s="11" t="s">
        <v>6093</v>
      </c>
      <c r="Q627" s="11" t="s">
        <v>6094</v>
      </c>
      <c r="R627" s="11" t="s">
        <v>87</v>
      </c>
      <c r="S627" s="11" t="s">
        <v>87</v>
      </c>
      <c r="T627" s="11" t="s">
        <v>9373</v>
      </c>
      <c r="U627" s="14"/>
      <c r="V627" s="14"/>
      <c r="W627" s="15" t="str">
        <f t="shared" si="9"/>
        <v/>
      </c>
      <c r="X627" s="16"/>
    </row>
    <row r="628" spans="1:24" ht="70" x14ac:dyDescent="0.2">
      <c r="A628" s="11" t="s">
        <v>8324</v>
      </c>
      <c r="B628" s="11" t="s">
        <v>9237</v>
      </c>
      <c r="C628" s="13" t="s">
        <v>9374</v>
      </c>
      <c r="D628" s="9" t="s">
        <v>9375</v>
      </c>
      <c r="E628" s="11" t="s">
        <v>9376</v>
      </c>
      <c r="F628" s="11" t="s">
        <v>9377</v>
      </c>
      <c r="G628" s="11" t="s">
        <v>9378</v>
      </c>
      <c r="H628" s="11" t="s">
        <v>9379</v>
      </c>
      <c r="I628" s="11" t="s">
        <v>9380</v>
      </c>
      <c r="J628" s="11" t="s">
        <v>9381</v>
      </c>
      <c r="K628" s="11" t="s">
        <v>9382</v>
      </c>
      <c r="L628" s="11" t="s">
        <v>9383</v>
      </c>
      <c r="M628" s="11" t="s">
        <v>9384</v>
      </c>
      <c r="N628" s="11" t="s">
        <v>9385</v>
      </c>
      <c r="O628" s="11" t="s">
        <v>9386</v>
      </c>
      <c r="P628" s="11" t="s">
        <v>9387</v>
      </c>
      <c r="Q628" s="11" t="s">
        <v>2387</v>
      </c>
      <c r="R628" s="11" t="s">
        <v>87</v>
      </c>
      <c r="S628" s="11" t="s">
        <v>87</v>
      </c>
      <c r="T628" s="11" t="s">
        <v>9388</v>
      </c>
      <c r="U628" s="14"/>
      <c r="V628" s="14"/>
      <c r="W628" s="15" t="str">
        <f t="shared" si="9"/>
        <v/>
      </c>
      <c r="X628" s="16"/>
    </row>
    <row r="629" spans="1:24" ht="70" x14ac:dyDescent="0.2">
      <c r="A629" s="11" t="s">
        <v>8324</v>
      </c>
      <c r="B629" s="11" t="s">
        <v>9237</v>
      </c>
      <c r="C629" s="13" t="s">
        <v>9389</v>
      </c>
      <c r="D629" s="9" t="s">
        <v>9390</v>
      </c>
      <c r="E629" s="11" t="s">
        <v>9391</v>
      </c>
      <c r="F629" s="11" t="s">
        <v>9392</v>
      </c>
      <c r="G629" s="11" t="s">
        <v>9393</v>
      </c>
      <c r="H629" s="11" t="s">
        <v>9394</v>
      </c>
      <c r="I629" s="11" t="s">
        <v>9395</v>
      </c>
      <c r="J629" s="11" t="s">
        <v>9396</v>
      </c>
      <c r="K629" s="11" t="s">
        <v>9397</v>
      </c>
      <c r="L629" s="11" t="s">
        <v>9398</v>
      </c>
      <c r="M629" s="11" t="s">
        <v>9399</v>
      </c>
      <c r="N629" s="11" t="s">
        <v>4079</v>
      </c>
      <c r="O629" s="11" t="s">
        <v>2098</v>
      </c>
      <c r="P629" s="11" t="s">
        <v>2099</v>
      </c>
      <c r="Q629" s="11" t="s">
        <v>2100</v>
      </c>
      <c r="R629" s="11" t="s">
        <v>87</v>
      </c>
      <c r="S629" s="11" t="s">
        <v>87</v>
      </c>
      <c r="T629" s="11" t="s">
        <v>9400</v>
      </c>
      <c r="U629" s="14"/>
      <c r="V629" s="14"/>
      <c r="W629" s="15" t="str">
        <f t="shared" si="9"/>
        <v/>
      </c>
      <c r="X629" s="16"/>
    </row>
    <row r="630" spans="1:24" ht="70" x14ac:dyDescent="0.2">
      <c r="A630" s="11" t="s">
        <v>8324</v>
      </c>
      <c r="B630" s="11" t="s">
        <v>9237</v>
      </c>
      <c r="C630" s="13" t="s">
        <v>9401</v>
      </c>
      <c r="D630" s="9" t="s">
        <v>9402</v>
      </c>
      <c r="E630" s="11" t="s">
        <v>9403</v>
      </c>
      <c r="F630" s="11" t="s">
        <v>9404</v>
      </c>
      <c r="G630" s="11" t="s">
        <v>9405</v>
      </c>
      <c r="H630" s="11" t="s">
        <v>9406</v>
      </c>
      <c r="I630" s="11" t="s">
        <v>9407</v>
      </c>
      <c r="J630" s="11" t="s">
        <v>9408</v>
      </c>
      <c r="K630" s="11" t="s">
        <v>9409</v>
      </c>
      <c r="L630" s="11" t="s">
        <v>9410</v>
      </c>
      <c r="M630" s="11" t="s">
        <v>9411</v>
      </c>
      <c r="N630" s="11" t="s">
        <v>9412</v>
      </c>
      <c r="O630" s="11" t="s">
        <v>9413</v>
      </c>
      <c r="P630" s="11" t="s">
        <v>6601</v>
      </c>
      <c r="Q630" s="11" t="s">
        <v>1968</v>
      </c>
      <c r="R630" s="11" t="s">
        <v>87</v>
      </c>
      <c r="S630" s="11" t="s">
        <v>87</v>
      </c>
      <c r="T630" s="11" t="s">
        <v>9414</v>
      </c>
      <c r="U630" s="14"/>
      <c r="V630" s="14"/>
      <c r="W630" s="15" t="str">
        <f t="shared" si="9"/>
        <v/>
      </c>
      <c r="X630" s="16"/>
    </row>
    <row r="631" spans="1:24" ht="70" x14ac:dyDescent="0.2">
      <c r="A631" s="11" t="s">
        <v>8324</v>
      </c>
      <c r="B631" s="11" t="s">
        <v>9237</v>
      </c>
      <c r="C631" s="13" t="s">
        <v>9415</v>
      </c>
      <c r="D631" s="9" t="s">
        <v>9416</v>
      </c>
      <c r="E631" s="11" t="s">
        <v>9417</v>
      </c>
      <c r="F631" s="11" t="s">
        <v>9418</v>
      </c>
      <c r="G631" s="11" t="s">
        <v>9419</v>
      </c>
      <c r="H631" s="11" t="s">
        <v>9420</v>
      </c>
      <c r="I631" s="11" t="s">
        <v>9421</v>
      </c>
      <c r="J631" s="11" t="s">
        <v>9422</v>
      </c>
      <c r="K631" s="11" t="s">
        <v>9423</v>
      </c>
      <c r="L631" s="11" t="s">
        <v>9424</v>
      </c>
      <c r="M631" s="11" t="s">
        <v>9425</v>
      </c>
      <c r="N631" s="11" t="s">
        <v>9426</v>
      </c>
      <c r="O631" s="11" t="s">
        <v>9427</v>
      </c>
      <c r="P631" s="11" t="s">
        <v>9428</v>
      </c>
      <c r="Q631" s="11" t="s">
        <v>5832</v>
      </c>
      <c r="R631" s="11" t="s">
        <v>87</v>
      </c>
      <c r="S631" s="11" t="s">
        <v>87</v>
      </c>
      <c r="T631" s="11" t="s">
        <v>9429</v>
      </c>
      <c r="U631" s="14"/>
      <c r="V631" s="14"/>
      <c r="W631" s="15" t="str">
        <f t="shared" si="9"/>
        <v/>
      </c>
      <c r="X631" s="16"/>
    </row>
    <row r="632" spans="1:24" ht="84" x14ac:dyDescent="0.2">
      <c r="A632" s="11" t="s">
        <v>8324</v>
      </c>
      <c r="B632" s="11" t="s">
        <v>9237</v>
      </c>
      <c r="C632" s="13" t="s">
        <v>9430</v>
      </c>
      <c r="D632" s="9" t="s">
        <v>9431</v>
      </c>
      <c r="E632" s="11" t="s">
        <v>9432</v>
      </c>
      <c r="F632" s="11" t="s">
        <v>9433</v>
      </c>
      <c r="G632" s="11" t="s">
        <v>9434</v>
      </c>
      <c r="H632" s="11" t="s">
        <v>9435</v>
      </c>
      <c r="I632" s="11" t="s">
        <v>9436</v>
      </c>
      <c r="J632" s="11" t="s">
        <v>9437</v>
      </c>
      <c r="K632" s="11" t="s">
        <v>9438</v>
      </c>
      <c r="L632" s="11" t="s">
        <v>9439</v>
      </c>
      <c r="M632" s="11" t="s">
        <v>9440</v>
      </c>
      <c r="N632" s="11" t="s">
        <v>9441</v>
      </c>
      <c r="O632" s="11" t="s">
        <v>9442</v>
      </c>
      <c r="P632" s="11" t="s">
        <v>9443</v>
      </c>
      <c r="Q632" s="11" t="s">
        <v>8354</v>
      </c>
      <c r="R632" s="11" t="s">
        <v>87</v>
      </c>
      <c r="S632" s="11" t="s">
        <v>87</v>
      </c>
      <c r="T632" s="11" t="s">
        <v>9444</v>
      </c>
      <c r="U632" s="14"/>
      <c r="V632" s="14"/>
      <c r="W632" s="15" t="str">
        <f t="shared" si="9"/>
        <v/>
      </c>
      <c r="X632" s="16"/>
    </row>
    <row r="633" spans="1:24" ht="70" x14ac:dyDescent="0.2">
      <c r="A633" s="11" t="s">
        <v>8324</v>
      </c>
      <c r="B633" s="11" t="s">
        <v>9237</v>
      </c>
      <c r="C633" s="13" t="s">
        <v>9445</v>
      </c>
      <c r="D633" s="9" t="s">
        <v>9446</v>
      </c>
      <c r="E633" s="11" t="s">
        <v>9447</v>
      </c>
      <c r="F633" s="11" t="s">
        <v>9448</v>
      </c>
      <c r="G633" s="11" t="s">
        <v>9449</v>
      </c>
      <c r="H633" s="11" t="s">
        <v>9450</v>
      </c>
      <c r="I633" s="11" t="s">
        <v>9451</v>
      </c>
      <c r="J633" s="11" t="s">
        <v>9452</v>
      </c>
      <c r="K633" s="11" t="s">
        <v>9453</v>
      </c>
      <c r="L633" s="11" t="s">
        <v>9454</v>
      </c>
      <c r="M633" s="11" t="s">
        <v>9455</v>
      </c>
      <c r="N633" s="11" t="s">
        <v>9456</v>
      </c>
      <c r="O633" s="11" t="s">
        <v>9457</v>
      </c>
      <c r="P633" s="11" t="s">
        <v>9458</v>
      </c>
      <c r="Q633" s="11" t="s">
        <v>3966</v>
      </c>
      <c r="R633" s="11" t="s">
        <v>87</v>
      </c>
      <c r="S633" s="11" t="s">
        <v>87</v>
      </c>
      <c r="T633" s="11" t="s">
        <v>9459</v>
      </c>
      <c r="U633" s="14"/>
      <c r="V633" s="14"/>
      <c r="W633" s="15" t="str">
        <f t="shared" si="9"/>
        <v/>
      </c>
      <c r="X633" s="16"/>
    </row>
    <row r="634" spans="1:24" ht="70" x14ac:dyDescent="0.2">
      <c r="A634" s="11" t="s">
        <v>8324</v>
      </c>
      <c r="B634" s="11" t="s">
        <v>9237</v>
      </c>
      <c r="C634" s="13" t="s">
        <v>9460</v>
      </c>
      <c r="D634" s="9" t="s">
        <v>9461</v>
      </c>
      <c r="E634" s="11" t="s">
        <v>9462</v>
      </c>
      <c r="F634" s="11" t="s">
        <v>9463</v>
      </c>
      <c r="G634" s="11" t="s">
        <v>9464</v>
      </c>
      <c r="H634" s="11" t="s">
        <v>9465</v>
      </c>
      <c r="I634" s="11" t="s">
        <v>9466</v>
      </c>
      <c r="J634" s="11" t="s">
        <v>9467</v>
      </c>
      <c r="K634" s="11" t="s">
        <v>9468</v>
      </c>
      <c r="L634" s="11" t="s">
        <v>9469</v>
      </c>
      <c r="M634" s="11" t="s">
        <v>9470</v>
      </c>
      <c r="N634" s="11" t="s">
        <v>9471</v>
      </c>
      <c r="O634" s="11" t="s">
        <v>9472</v>
      </c>
      <c r="P634" s="11" t="s">
        <v>9473</v>
      </c>
      <c r="Q634" s="11" t="s">
        <v>1094</v>
      </c>
      <c r="R634" s="11" t="s">
        <v>87</v>
      </c>
      <c r="S634" s="11" t="s">
        <v>87</v>
      </c>
      <c r="T634" s="11" t="s">
        <v>9474</v>
      </c>
      <c r="U634" s="14"/>
      <c r="V634" s="14"/>
      <c r="W634" s="15" t="str">
        <f t="shared" si="9"/>
        <v/>
      </c>
      <c r="X634" s="16"/>
    </row>
    <row r="635" spans="1:24" ht="70" x14ac:dyDescent="0.2">
      <c r="A635" s="11" t="s">
        <v>8324</v>
      </c>
      <c r="B635" s="11" t="s">
        <v>9237</v>
      </c>
      <c r="C635" s="13" t="s">
        <v>9475</v>
      </c>
      <c r="D635" s="9" t="s">
        <v>9476</v>
      </c>
      <c r="E635" s="11" t="s">
        <v>9477</v>
      </c>
      <c r="F635" s="11" t="s">
        <v>9478</v>
      </c>
      <c r="G635" s="11" t="s">
        <v>9479</v>
      </c>
      <c r="H635" s="11" t="s">
        <v>9480</v>
      </c>
      <c r="I635" s="11" t="s">
        <v>9481</v>
      </c>
      <c r="J635" s="11" t="s">
        <v>9482</v>
      </c>
      <c r="K635" s="11" t="s">
        <v>9483</v>
      </c>
      <c r="L635" s="11" t="s">
        <v>9484</v>
      </c>
      <c r="M635" s="11" t="s">
        <v>9485</v>
      </c>
      <c r="N635" s="11" t="s">
        <v>3351</v>
      </c>
      <c r="O635" s="11" t="s">
        <v>9486</v>
      </c>
      <c r="P635" s="11" t="s">
        <v>4240</v>
      </c>
      <c r="Q635" s="11" t="s">
        <v>9487</v>
      </c>
      <c r="R635" s="11" t="s">
        <v>87</v>
      </c>
      <c r="S635" s="11" t="s">
        <v>87</v>
      </c>
      <c r="T635" s="11" t="s">
        <v>9488</v>
      </c>
      <c r="U635" s="14"/>
      <c r="V635" s="14"/>
      <c r="W635" s="15" t="str">
        <f t="shared" si="9"/>
        <v/>
      </c>
      <c r="X635" s="16"/>
    </row>
    <row r="636" spans="1:24" ht="70" x14ac:dyDescent="0.2">
      <c r="A636" s="11" t="s">
        <v>8324</v>
      </c>
      <c r="B636" s="11" t="s">
        <v>9237</v>
      </c>
      <c r="C636" s="13" t="s">
        <v>9489</v>
      </c>
      <c r="D636" s="9" t="s">
        <v>9490</v>
      </c>
      <c r="E636" s="11" t="s">
        <v>9491</v>
      </c>
      <c r="F636" s="11" t="s">
        <v>9492</v>
      </c>
      <c r="G636" s="11" t="s">
        <v>9493</v>
      </c>
      <c r="H636" s="11" t="s">
        <v>9494</v>
      </c>
      <c r="I636" s="11" t="s">
        <v>9495</v>
      </c>
      <c r="J636" s="11" t="s">
        <v>9496</v>
      </c>
      <c r="K636" s="11" t="s">
        <v>9497</v>
      </c>
      <c r="L636" s="11" t="s">
        <v>9498</v>
      </c>
      <c r="M636" s="11" t="s">
        <v>9499</v>
      </c>
      <c r="N636" s="11" t="s">
        <v>9500</v>
      </c>
      <c r="O636" s="11" t="s">
        <v>9501</v>
      </c>
      <c r="P636" s="11" t="s">
        <v>9502</v>
      </c>
      <c r="Q636" s="11" t="s">
        <v>9503</v>
      </c>
      <c r="R636" s="11" t="s">
        <v>87</v>
      </c>
      <c r="S636" s="11" t="s">
        <v>87</v>
      </c>
      <c r="T636" s="11" t="s">
        <v>9504</v>
      </c>
      <c r="U636" s="14"/>
      <c r="V636" s="14"/>
      <c r="W636" s="15" t="str">
        <f t="shared" si="9"/>
        <v/>
      </c>
      <c r="X636" s="16"/>
    </row>
    <row r="637" spans="1:24" ht="70" x14ac:dyDescent="0.2">
      <c r="A637" s="11" t="s">
        <v>8324</v>
      </c>
      <c r="B637" s="11" t="s">
        <v>9237</v>
      </c>
      <c r="C637" s="13" t="s">
        <v>9505</v>
      </c>
      <c r="D637" s="9" t="s">
        <v>9506</v>
      </c>
      <c r="E637" s="11" t="s">
        <v>9507</v>
      </c>
      <c r="F637" s="11" t="s">
        <v>9508</v>
      </c>
      <c r="G637" s="11" t="s">
        <v>9509</v>
      </c>
      <c r="H637" s="11" t="s">
        <v>9510</v>
      </c>
      <c r="I637" s="11" t="s">
        <v>9511</v>
      </c>
      <c r="J637" s="11" t="s">
        <v>9512</v>
      </c>
      <c r="K637" s="11" t="s">
        <v>9513</v>
      </c>
      <c r="L637" s="11" t="s">
        <v>9514</v>
      </c>
      <c r="M637" s="11" t="s">
        <v>9515</v>
      </c>
      <c r="N637" s="11" t="s">
        <v>9516</v>
      </c>
      <c r="O637" s="11" t="s">
        <v>9517</v>
      </c>
      <c r="P637" s="11" t="s">
        <v>9518</v>
      </c>
      <c r="Q637" s="11" t="s">
        <v>3966</v>
      </c>
      <c r="R637" s="11" t="s">
        <v>87</v>
      </c>
      <c r="S637" s="11" t="s">
        <v>87</v>
      </c>
      <c r="T637" s="11" t="s">
        <v>9519</v>
      </c>
      <c r="U637" s="14"/>
      <c r="V637" s="14"/>
      <c r="W637" s="15" t="str">
        <f t="shared" si="9"/>
        <v/>
      </c>
      <c r="X637" s="16"/>
    </row>
    <row r="638" spans="1:24" ht="70" x14ac:dyDescent="0.2">
      <c r="A638" s="11" t="s">
        <v>8324</v>
      </c>
      <c r="B638" s="11" t="s">
        <v>9237</v>
      </c>
      <c r="C638" s="13" t="s">
        <v>9520</v>
      </c>
      <c r="D638" s="9" t="s">
        <v>9521</v>
      </c>
      <c r="E638" s="11" t="s">
        <v>9522</v>
      </c>
      <c r="F638" s="11" t="s">
        <v>9523</v>
      </c>
      <c r="G638" s="11" t="s">
        <v>9524</v>
      </c>
      <c r="H638" s="11" t="s">
        <v>9525</v>
      </c>
      <c r="I638" s="11" t="s">
        <v>9526</v>
      </c>
      <c r="J638" s="11" t="s">
        <v>9527</v>
      </c>
      <c r="K638" s="11" t="s">
        <v>9528</v>
      </c>
      <c r="L638" s="11" t="s">
        <v>9529</v>
      </c>
      <c r="M638" s="11" t="s">
        <v>9530</v>
      </c>
      <c r="N638" s="11" t="s">
        <v>9531</v>
      </c>
      <c r="O638" s="11" t="s">
        <v>9532</v>
      </c>
      <c r="P638" s="11" t="s">
        <v>9533</v>
      </c>
      <c r="Q638" s="11" t="s">
        <v>1263</v>
      </c>
      <c r="R638" s="11" t="s">
        <v>87</v>
      </c>
      <c r="S638" s="11" t="s">
        <v>87</v>
      </c>
      <c r="T638" s="11" t="s">
        <v>9534</v>
      </c>
      <c r="U638" s="14"/>
      <c r="V638" s="14"/>
      <c r="W638" s="15" t="str">
        <f t="shared" si="9"/>
        <v/>
      </c>
      <c r="X638" s="16"/>
    </row>
    <row r="639" spans="1:24" ht="70" x14ac:dyDescent="0.2">
      <c r="A639" s="11" t="s">
        <v>8324</v>
      </c>
      <c r="B639" s="11" t="s">
        <v>9237</v>
      </c>
      <c r="C639" s="13" t="s">
        <v>9535</v>
      </c>
      <c r="D639" s="9" t="s">
        <v>9536</v>
      </c>
      <c r="E639" s="11" t="s">
        <v>9537</v>
      </c>
      <c r="F639" s="11" t="s">
        <v>9538</v>
      </c>
      <c r="G639" s="11" t="s">
        <v>9539</v>
      </c>
      <c r="H639" s="11" t="s">
        <v>9540</v>
      </c>
      <c r="I639" s="11" t="s">
        <v>9541</v>
      </c>
      <c r="J639" s="11" t="s">
        <v>9542</v>
      </c>
      <c r="K639" s="11" t="s">
        <v>9543</v>
      </c>
      <c r="L639" s="11" t="s">
        <v>9544</v>
      </c>
      <c r="M639" s="11" t="s">
        <v>9545</v>
      </c>
      <c r="N639" s="11" t="s">
        <v>1276</v>
      </c>
      <c r="O639" s="11" t="s">
        <v>9546</v>
      </c>
      <c r="P639" s="11" t="s">
        <v>7020</v>
      </c>
      <c r="Q639" s="11" t="s">
        <v>1263</v>
      </c>
      <c r="R639" s="11" t="s">
        <v>87</v>
      </c>
      <c r="S639" s="11" t="s">
        <v>87</v>
      </c>
      <c r="T639" s="11" t="s">
        <v>9547</v>
      </c>
      <c r="U639" s="14"/>
      <c r="V639" s="14"/>
      <c r="W639" s="15" t="str">
        <f t="shared" si="9"/>
        <v/>
      </c>
      <c r="X639" s="16"/>
    </row>
    <row r="640" spans="1:24" ht="70" x14ac:dyDescent="0.2">
      <c r="A640" s="11" t="s">
        <v>9548</v>
      </c>
      <c r="B640" s="11" t="s">
        <v>9549</v>
      </c>
      <c r="C640" s="13" t="s">
        <v>9550</v>
      </c>
      <c r="D640" s="9" t="s">
        <v>9551</v>
      </c>
      <c r="E640" s="11" t="s">
        <v>9552</v>
      </c>
      <c r="F640" s="11" t="s">
        <v>9553</v>
      </c>
      <c r="G640" s="11" t="s">
        <v>9554</v>
      </c>
      <c r="H640" s="11" t="s">
        <v>9555</v>
      </c>
      <c r="I640" s="11" t="s">
        <v>9556</v>
      </c>
      <c r="J640" s="11" t="s">
        <v>9557</v>
      </c>
      <c r="K640" s="11" t="s">
        <v>9558</v>
      </c>
      <c r="L640" s="11" t="s">
        <v>9559</v>
      </c>
      <c r="M640" s="11" t="s">
        <v>3601</v>
      </c>
      <c r="N640" s="11" t="s">
        <v>9560</v>
      </c>
      <c r="O640" s="11" t="s">
        <v>9561</v>
      </c>
      <c r="P640" s="11" t="s">
        <v>3890</v>
      </c>
      <c r="Q640" s="11" t="s">
        <v>4444</v>
      </c>
      <c r="R640" s="11" t="s">
        <v>87</v>
      </c>
      <c r="S640" s="11" t="s">
        <v>87</v>
      </c>
      <c r="T640" s="11" t="s">
        <v>9562</v>
      </c>
      <c r="U640" s="14"/>
      <c r="V640" s="14"/>
      <c r="W640" s="15" t="str">
        <f t="shared" si="9"/>
        <v/>
      </c>
      <c r="X640" s="16"/>
    </row>
    <row r="641" spans="1:24" ht="56" x14ac:dyDescent="0.2">
      <c r="A641" s="11" t="s">
        <v>9548</v>
      </c>
      <c r="B641" s="11" t="s">
        <v>9549</v>
      </c>
      <c r="C641" s="13" t="s">
        <v>9563</v>
      </c>
      <c r="D641" s="9" t="s">
        <v>9564</v>
      </c>
      <c r="E641" s="11" t="s">
        <v>9565</v>
      </c>
      <c r="F641" s="11" t="s">
        <v>9566</v>
      </c>
      <c r="G641" s="11" t="s">
        <v>9567</v>
      </c>
      <c r="H641" s="11" t="s">
        <v>9568</v>
      </c>
      <c r="I641" s="11" t="s">
        <v>9569</v>
      </c>
      <c r="J641" s="11" t="s">
        <v>9570</v>
      </c>
      <c r="K641" s="11" t="s">
        <v>9571</v>
      </c>
      <c r="L641" s="11" t="s">
        <v>9572</v>
      </c>
      <c r="M641" s="11" t="s">
        <v>9573</v>
      </c>
      <c r="N641" s="11" t="s">
        <v>9574</v>
      </c>
      <c r="O641" s="11" t="s">
        <v>9575</v>
      </c>
      <c r="P641" s="11" t="s">
        <v>9576</v>
      </c>
      <c r="Q641" s="11" t="s">
        <v>1432</v>
      </c>
      <c r="R641" s="11" t="s">
        <v>87</v>
      </c>
      <c r="S641" s="11" t="s">
        <v>87</v>
      </c>
      <c r="T641" s="11" t="s">
        <v>9577</v>
      </c>
      <c r="U641" s="14"/>
      <c r="V641" s="14"/>
      <c r="W641" s="15" t="str">
        <f t="shared" si="9"/>
        <v/>
      </c>
      <c r="X641" s="16"/>
    </row>
    <row r="642" spans="1:24" ht="56" x14ac:dyDescent="0.2">
      <c r="A642" s="11" t="s">
        <v>9548</v>
      </c>
      <c r="B642" s="11" t="s">
        <v>9549</v>
      </c>
      <c r="C642" s="13" t="s">
        <v>9578</v>
      </c>
      <c r="D642" s="9" t="s">
        <v>9579</v>
      </c>
      <c r="E642" s="11" t="s">
        <v>9580</v>
      </c>
      <c r="F642" s="11" t="s">
        <v>9581</v>
      </c>
      <c r="G642" s="11" t="s">
        <v>9582</v>
      </c>
      <c r="H642" s="11" t="s">
        <v>9583</v>
      </c>
      <c r="I642" s="11" t="s">
        <v>9584</v>
      </c>
      <c r="J642" s="11" t="s">
        <v>9585</v>
      </c>
      <c r="K642" s="11" t="s">
        <v>9586</v>
      </c>
      <c r="L642" s="11" t="s">
        <v>9587</v>
      </c>
      <c r="M642" s="11" t="s">
        <v>9588</v>
      </c>
      <c r="N642" s="11" t="s">
        <v>9589</v>
      </c>
      <c r="O642" s="11" t="s">
        <v>9590</v>
      </c>
      <c r="P642" s="11" t="s">
        <v>9591</v>
      </c>
      <c r="Q642" s="11" t="s">
        <v>1893</v>
      </c>
      <c r="R642" s="11" t="s">
        <v>87</v>
      </c>
      <c r="S642" s="11" t="s">
        <v>87</v>
      </c>
      <c r="T642" s="11" t="s">
        <v>9592</v>
      </c>
      <c r="U642" s="14"/>
      <c r="V642" s="14"/>
      <c r="W642" s="15" t="str">
        <f t="shared" ref="W642:W705" si="10">IF(AND(ISNUMBER(U642),ISNUMBER(V642)),V642-U642,"")</f>
        <v/>
      </c>
      <c r="X642" s="16"/>
    </row>
    <row r="643" spans="1:24" ht="70" x14ac:dyDescent="0.2">
      <c r="A643" s="11" t="s">
        <v>9548</v>
      </c>
      <c r="B643" s="11" t="s">
        <v>9549</v>
      </c>
      <c r="C643" s="13" t="s">
        <v>9593</v>
      </c>
      <c r="D643" s="9" t="s">
        <v>9594</v>
      </c>
      <c r="E643" s="11" t="s">
        <v>9595</v>
      </c>
      <c r="F643" s="11" t="s">
        <v>9596</v>
      </c>
      <c r="G643" s="11" t="s">
        <v>9597</v>
      </c>
      <c r="H643" s="11" t="s">
        <v>9598</v>
      </c>
      <c r="I643" s="11" t="s">
        <v>9599</v>
      </c>
      <c r="J643" s="11" t="s">
        <v>9600</v>
      </c>
      <c r="K643" s="11" t="s">
        <v>9601</v>
      </c>
      <c r="L643" s="11" t="s">
        <v>9602</v>
      </c>
      <c r="M643" s="11" t="s">
        <v>9603</v>
      </c>
      <c r="N643" s="11" t="s">
        <v>9604</v>
      </c>
      <c r="O643" s="11" t="s">
        <v>9605</v>
      </c>
      <c r="P643" s="11" t="s">
        <v>9606</v>
      </c>
      <c r="Q643" s="11" t="s">
        <v>1432</v>
      </c>
      <c r="R643" s="11" t="s">
        <v>87</v>
      </c>
      <c r="S643" s="11" t="s">
        <v>87</v>
      </c>
      <c r="T643" s="11" t="s">
        <v>9607</v>
      </c>
      <c r="U643" s="14"/>
      <c r="V643" s="14"/>
      <c r="W643" s="15" t="str">
        <f t="shared" si="10"/>
        <v/>
      </c>
      <c r="X643" s="16"/>
    </row>
    <row r="644" spans="1:24" ht="70" x14ac:dyDescent="0.2">
      <c r="A644" s="11" t="s">
        <v>9548</v>
      </c>
      <c r="B644" s="11" t="s">
        <v>9549</v>
      </c>
      <c r="C644" s="13" t="s">
        <v>9608</v>
      </c>
      <c r="D644" s="9" t="s">
        <v>9609</v>
      </c>
      <c r="E644" s="11" t="s">
        <v>9610</v>
      </c>
      <c r="F644" s="11" t="s">
        <v>9611</v>
      </c>
      <c r="G644" s="11" t="s">
        <v>9612</v>
      </c>
      <c r="H644" s="11" t="s">
        <v>9613</v>
      </c>
      <c r="I644" s="11" t="s">
        <v>9614</v>
      </c>
      <c r="J644" s="11" t="s">
        <v>9615</v>
      </c>
      <c r="K644" s="11" t="s">
        <v>9616</v>
      </c>
      <c r="L644" s="11" t="s">
        <v>9617</v>
      </c>
      <c r="M644" s="11" t="s">
        <v>9618</v>
      </c>
      <c r="N644" s="11" t="s">
        <v>9619</v>
      </c>
      <c r="O644" s="11" t="s">
        <v>9620</v>
      </c>
      <c r="P644" s="11" t="s">
        <v>4385</v>
      </c>
      <c r="Q644" s="11" t="s">
        <v>4444</v>
      </c>
      <c r="R644" s="11" t="s">
        <v>87</v>
      </c>
      <c r="S644" s="11" t="s">
        <v>87</v>
      </c>
      <c r="T644" s="11" t="s">
        <v>9621</v>
      </c>
      <c r="U644" s="14"/>
      <c r="V644" s="14"/>
      <c r="W644" s="15" t="str">
        <f t="shared" si="10"/>
        <v/>
      </c>
      <c r="X644" s="16"/>
    </row>
    <row r="645" spans="1:24" ht="70" x14ac:dyDescent="0.2">
      <c r="A645" s="11" t="s">
        <v>9548</v>
      </c>
      <c r="B645" s="11" t="s">
        <v>9549</v>
      </c>
      <c r="C645" s="13" t="s">
        <v>9622</v>
      </c>
      <c r="D645" s="9" t="s">
        <v>9623</v>
      </c>
      <c r="E645" s="11" t="s">
        <v>9624</v>
      </c>
      <c r="F645" s="11" t="s">
        <v>9625</v>
      </c>
      <c r="G645" s="11" t="s">
        <v>9626</v>
      </c>
      <c r="H645" s="11" t="s">
        <v>9627</v>
      </c>
      <c r="I645" s="11" t="s">
        <v>9628</v>
      </c>
      <c r="J645" s="11" t="s">
        <v>9629</v>
      </c>
      <c r="K645" s="11" t="s">
        <v>9630</v>
      </c>
      <c r="L645" s="11" t="s">
        <v>9631</v>
      </c>
      <c r="M645" s="11" t="s">
        <v>9632</v>
      </c>
      <c r="N645" s="11" t="s">
        <v>9633</v>
      </c>
      <c r="O645" s="11" t="s">
        <v>9634</v>
      </c>
      <c r="P645" s="11" t="s">
        <v>9635</v>
      </c>
      <c r="Q645" s="11" t="s">
        <v>1432</v>
      </c>
      <c r="R645" s="11" t="s">
        <v>87</v>
      </c>
      <c r="S645" s="11" t="s">
        <v>87</v>
      </c>
      <c r="T645" s="11" t="s">
        <v>9636</v>
      </c>
      <c r="U645" s="14"/>
      <c r="V645" s="14"/>
      <c r="W645" s="15" t="str">
        <f t="shared" si="10"/>
        <v/>
      </c>
      <c r="X645" s="16"/>
    </row>
    <row r="646" spans="1:24" ht="70" x14ac:dyDescent="0.2">
      <c r="A646" s="11" t="s">
        <v>9548</v>
      </c>
      <c r="B646" s="11" t="s">
        <v>9549</v>
      </c>
      <c r="C646" s="13" t="s">
        <v>9637</v>
      </c>
      <c r="D646" s="9" t="s">
        <v>9638</v>
      </c>
      <c r="E646" s="11" t="s">
        <v>9639</v>
      </c>
      <c r="F646" s="11" t="s">
        <v>9640</v>
      </c>
      <c r="G646" s="11" t="s">
        <v>9641</v>
      </c>
      <c r="H646" s="11" t="s">
        <v>9642</v>
      </c>
      <c r="I646" s="11" t="s">
        <v>9643</v>
      </c>
      <c r="J646" s="11" t="s">
        <v>9644</v>
      </c>
      <c r="K646" s="11" t="s">
        <v>9645</v>
      </c>
      <c r="L646" s="11" t="s">
        <v>9646</v>
      </c>
      <c r="M646" s="11" t="s">
        <v>9647</v>
      </c>
      <c r="N646" s="11" t="s">
        <v>9648</v>
      </c>
      <c r="O646" s="11" t="s">
        <v>9649</v>
      </c>
      <c r="P646" s="11" t="s">
        <v>9650</v>
      </c>
      <c r="Q646" s="11" t="s">
        <v>1893</v>
      </c>
      <c r="R646" s="11" t="s">
        <v>87</v>
      </c>
      <c r="S646" s="11" t="s">
        <v>87</v>
      </c>
      <c r="T646" s="11" t="s">
        <v>9651</v>
      </c>
      <c r="U646" s="14"/>
      <c r="V646" s="14"/>
      <c r="W646" s="15" t="str">
        <f t="shared" si="10"/>
        <v/>
      </c>
      <c r="X646" s="16"/>
    </row>
    <row r="647" spans="1:24" ht="70" x14ac:dyDescent="0.2">
      <c r="A647" s="11" t="s">
        <v>9548</v>
      </c>
      <c r="B647" s="11" t="s">
        <v>9549</v>
      </c>
      <c r="C647" s="13" t="s">
        <v>9652</v>
      </c>
      <c r="D647" s="9" t="s">
        <v>9653</v>
      </c>
      <c r="E647" s="11" t="s">
        <v>9654</v>
      </c>
      <c r="F647" s="11" t="s">
        <v>9655</v>
      </c>
      <c r="G647" s="11" t="s">
        <v>9656</v>
      </c>
      <c r="H647" s="11" t="s">
        <v>9657</v>
      </c>
      <c r="I647" s="11" t="s">
        <v>9658</v>
      </c>
      <c r="J647" s="11" t="s">
        <v>9659</v>
      </c>
      <c r="K647" s="11" t="s">
        <v>9660</v>
      </c>
      <c r="L647" s="11" t="s">
        <v>9661</v>
      </c>
      <c r="M647" s="11" t="s">
        <v>9662</v>
      </c>
      <c r="N647" s="11" t="s">
        <v>9663</v>
      </c>
      <c r="O647" s="11" t="s">
        <v>9664</v>
      </c>
      <c r="P647" s="11" t="s">
        <v>9606</v>
      </c>
      <c r="Q647" s="11" t="s">
        <v>1432</v>
      </c>
      <c r="R647" s="11" t="s">
        <v>87</v>
      </c>
      <c r="S647" s="11" t="s">
        <v>87</v>
      </c>
      <c r="T647" s="11" t="s">
        <v>9665</v>
      </c>
      <c r="U647" s="14"/>
      <c r="V647" s="14"/>
      <c r="W647" s="15" t="str">
        <f t="shared" si="10"/>
        <v/>
      </c>
      <c r="X647" s="16"/>
    </row>
    <row r="648" spans="1:24" ht="70" x14ac:dyDescent="0.2">
      <c r="A648" s="11" t="s">
        <v>9548</v>
      </c>
      <c r="B648" s="11" t="s">
        <v>9549</v>
      </c>
      <c r="C648" s="13" t="s">
        <v>9666</v>
      </c>
      <c r="D648" s="9" t="s">
        <v>9667</v>
      </c>
      <c r="E648" s="11" t="s">
        <v>9668</v>
      </c>
      <c r="F648" s="11" t="s">
        <v>9669</v>
      </c>
      <c r="G648" s="11" t="s">
        <v>9670</v>
      </c>
      <c r="H648" s="11" t="s">
        <v>9671</v>
      </c>
      <c r="I648" s="11" t="s">
        <v>9672</v>
      </c>
      <c r="J648" s="11" t="s">
        <v>9673</v>
      </c>
      <c r="K648" s="11" t="s">
        <v>9674</v>
      </c>
      <c r="L648" s="11" t="s">
        <v>9675</v>
      </c>
      <c r="M648" s="11" t="s">
        <v>9676</v>
      </c>
      <c r="N648" s="11" t="s">
        <v>9677</v>
      </c>
      <c r="O648" s="11" t="s">
        <v>9678</v>
      </c>
      <c r="P648" s="11" t="s">
        <v>9679</v>
      </c>
      <c r="Q648" s="11" t="s">
        <v>87</v>
      </c>
      <c r="R648" s="11" t="s">
        <v>87</v>
      </c>
      <c r="S648" s="11" t="s">
        <v>87</v>
      </c>
      <c r="T648" s="11" t="s">
        <v>9680</v>
      </c>
      <c r="U648" s="14"/>
      <c r="V648" s="14"/>
      <c r="W648" s="15" t="str">
        <f t="shared" si="10"/>
        <v/>
      </c>
      <c r="X648" s="16"/>
    </row>
    <row r="649" spans="1:24" ht="56" x14ac:dyDescent="0.2">
      <c r="A649" s="11" t="s">
        <v>9548</v>
      </c>
      <c r="B649" s="11" t="s">
        <v>9549</v>
      </c>
      <c r="C649" s="13" t="s">
        <v>9681</v>
      </c>
      <c r="D649" s="9" t="s">
        <v>9682</v>
      </c>
      <c r="E649" s="11" t="s">
        <v>9683</v>
      </c>
      <c r="F649" s="11" t="s">
        <v>9684</v>
      </c>
      <c r="G649" s="11" t="s">
        <v>9685</v>
      </c>
      <c r="H649" s="11" t="s">
        <v>9686</v>
      </c>
      <c r="I649" s="11" t="s">
        <v>9687</v>
      </c>
      <c r="J649" s="11" t="s">
        <v>9688</v>
      </c>
      <c r="K649" s="11" t="s">
        <v>9689</v>
      </c>
      <c r="L649" s="11" t="s">
        <v>9690</v>
      </c>
      <c r="M649" s="11" t="s">
        <v>9691</v>
      </c>
      <c r="N649" s="11" t="s">
        <v>9692</v>
      </c>
      <c r="O649" s="11" t="s">
        <v>9693</v>
      </c>
      <c r="P649" s="11" t="s">
        <v>9694</v>
      </c>
      <c r="Q649" s="11" t="s">
        <v>5981</v>
      </c>
      <c r="R649" s="11" t="s">
        <v>87</v>
      </c>
      <c r="S649" s="11" t="s">
        <v>87</v>
      </c>
      <c r="T649" s="11" t="s">
        <v>9695</v>
      </c>
      <c r="U649" s="14"/>
      <c r="V649" s="14"/>
      <c r="W649" s="15" t="str">
        <f t="shared" si="10"/>
        <v/>
      </c>
      <c r="X649" s="16"/>
    </row>
    <row r="650" spans="1:24" ht="56" x14ac:dyDescent="0.2">
      <c r="A650" s="11" t="s">
        <v>9548</v>
      </c>
      <c r="B650" s="11" t="s">
        <v>9549</v>
      </c>
      <c r="C650" s="13" t="s">
        <v>9696</v>
      </c>
      <c r="D650" s="9" t="s">
        <v>9697</v>
      </c>
      <c r="E650" s="11" t="s">
        <v>9698</v>
      </c>
      <c r="F650" s="11" t="s">
        <v>9699</v>
      </c>
      <c r="G650" s="11" t="s">
        <v>9700</v>
      </c>
      <c r="H650" s="11" t="s">
        <v>9701</v>
      </c>
      <c r="I650" s="11" t="s">
        <v>9702</v>
      </c>
      <c r="J650" s="11" t="s">
        <v>9703</v>
      </c>
      <c r="K650" s="11" t="s">
        <v>9704</v>
      </c>
      <c r="L650" s="11" t="s">
        <v>9705</v>
      </c>
      <c r="M650" s="11" t="s">
        <v>9706</v>
      </c>
      <c r="N650" s="11" t="s">
        <v>9707</v>
      </c>
      <c r="O650" s="11" t="s">
        <v>9708</v>
      </c>
      <c r="P650" s="11" t="s">
        <v>9709</v>
      </c>
      <c r="Q650" s="11" t="s">
        <v>87</v>
      </c>
      <c r="R650" s="11" t="s">
        <v>87</v>
      </c>
      <c r="S650" s="11" t="s">
        <v>87</v>
      </c>
      <c r="T650" s="11" t="s">
        <v>9710</v>
      </c>
      <c r="U650" s="14"/>
      <c r="V650" s="14"/>
      <c r="W650" s="15" t="str">
        <f t="shared" si="10"/>
        <v/>
      </c>
      <c r="X650" s="16"/>
    </row>
    <row r="651" spans="1:24" ht="56" x14ac:dyDescent="0.2">
      <c r="A651" s="11" t="s">
        <v>9548</v>
      </c>
      <c r="B651" s="11" t="s">
        <v>9549</v>
      </c>
      <c r="C651" s="13" t="s">
        <v>9711</v>
      </c>
      <c r="D651" s="9" t="s">
        <v>9712</v>
      </c>
      <c r="E651" s="11" t="s">
        <v>9713</v>
      </c>
      <c r="F651" s="11" t="s">
        <v>9714</v>
      </c>
      <c r="G651" s="11" t="s">
        <v>9715</v>
      </c>
      <c r="H651" s="11" t="s">
        <v>9716</v>
      </c>
      <c r="I651" s="11" t="s">
        <v>9717</v>
      </c>
      <c r="J651" s="11" t="s">
        <v>9718</v>
      </c>
      <c r="K651" s="11" t="s">
        <v>9719</v>
      </c>
      <c r="L651" s="11" t="s">
        <v>9720</v>
      </c>
      <c r="M651" s="11" t="s">
        <v>9721</v>
      </c>
      <c r="N651" s="11" t="s">
        <v>9722</v>
      </c>
      <c r="O651" s="11" t="s">
        <v>9723</v>
      </c>
      <c r="P651" s="11" t="s">
        <v>9724</v>
      </c>
      <c r="Q651" s="11" t="s">
        <v>4722</v>
      </c>
      <c r="R651" s="11" t="s">
        <v>87</v>
      </c>
      <c r="S651" s="11" t="s">
        <v>87</v>
      </c>
      <c r="T651" s="11" t="s">
        <v>9725</v>
      </c>
      <c r="U651" s="14"/>
      <c r="V651" s="14"/>
      <c r="W651" s="15" t="str">
        <f t="shared" si="10"/>
        <v/>
      </c>
      <c r="X651" s="16"/>
    </row>
    <row r="652" spans="1:24" ht="70" x14ac:dyDescent="0.2">
      <c r="A652" s="11" t="s">
        <v>9548</v>
      </c>
      <c r="B652" s="11" t="s">
        <v>9549</v>
      </c>
      <c r="C652" s="13" t="s">
        <v>9726</v>
      </c>
      <c r="D652" s="9" t="s">
        <v>9727</v>
      </c>
      <c r="E652" s="11" t="s">
        <v>9728</v>
      </c>
      <c r="F652" s="11" t="s">
        <v>9729</v>
      </c>
      <c r="G652" s="11" t="s">
        <v>9730</v>
      </c>
      <c r="H652" s="11" t="s">
        <v>9731</v>
      </c>
      <c r="I652" s="11" t="s">
        <v>9732</v>
      </c>
      <c r="J652" s="11" t="s">
        <v>9733</v>
      </c>
      <c r="K652" s="11" t="s">
        <v>9734</v>
      </c>
      <c r="L652" s="11" t="s">
        <v>9735</v>
      </c>
      <c r="M652" s="11" t="s">
        <v>9736</v>
      </c>
      <c r="N652" s="11" t="s">
        <v>9737</v>
      </c>
      <c r="O652" s="11" t="s">
        <v>9575</v>
      </c>
      <c r="P652" s="11" t="s">
        <v>9738</v>
      </c>
      <c r="Q652" s="11" t="s">
        <v>5981</v>
      </c>
      <c r="R652" s="11" t="s">
        <v>87</v>
      </c>
      <c r="S652" s="11" t="s">
        <v>87</v>
      </c>
      <c r="T652" s="11" t="s">
        <v>9739</v>
      </c>
      <c r="U652" s="14"/>
      <c r="V652" s="14"/>
      <c r="W652" s="15" t="str">
        <f t="shared" si="10"/>
        <v/>
      </c>
      <c r="X652" s="16"/>
    </row>
    <row r="653" spans="1:24" ht="70" x14ac:dyDescent="0.2">
      <c r="A653" s="11" t="s">
        <v>9548</v>
      </c>
      <c r="B653" s="11" t="s">
        <v>9549</v>
      </c>
      <c r="C653" s="13" t="s">
        <v>9740</v>
      </c>
      <c r="D653" s="9" t="s">
        <v>9741</v>
      </c>
      <c r="E653" s="11" t="s">
        <v>9742</v>
      </c>
      <c r="F653" s="11" t="s">
        <v>9743</v>
      </c>
      <c r="G653" s="11" t="s">
        <v>9744</v>
      </c>
      <c r="H653" s="11" t="s">
        <v>9745</v>
      </c>
      <c r="I653" s="11" t="s">
        <v>9746</v>
      </c>
      <c r="J653" s="11" t="s">
        <v>9747</v>
      </c>
      <c r="K653" s="11" t="s">
        <v>9748</v>
      </c>
      <c r="L653" s="11" t="s">
        <v>9749</v>
      </c>
      <c r="M653" s="11" t="s">
        <v>9750</v>
      </c>
      <c r="N653" s="11" t="s">
        <v>9751</v>
      </c>
      <c r="O653" s="11" t="s">
        <v>9752</v>
      </c>
      <c r="P653" s="11" t="s">
        <v>9694</v>
      </c>
      <c r="Q653" s="11" t="s">
        <v>87</v>
      </c>
      <c r="R653" s="11" t="s">
        <v>87</v>
      </c>
      <c r="S653" s="11" t="s">
        <v>87</v>
      </c>
      <c r="T653" s="11" t="s">
        <v>9753</v>
      </c>
      <c r="U653" s="14"/>
      <c r="V653" s="14"/>
      <c r="W653" s="15" t="str">
        <f t="shared" si="10"/>
        <v/>
      </c>
      <c r="X653" s="16"/>
    </row>
    <row r="654" spans="1:24" ht="56" x14ac:dyDescent="0.2">
      <c r="A654" s="11" t="s">
        <v>9548</v>
      </c>
      <c r="B654" s="11" t="s">
        <v>9549</v>
      </c>
      <c r="C654" s="13" t="s">
        <v>9754</v>
      </c>
      <c r="D654" s="9" t="s">
        <v>9755</v>
      </c>
      <c r="E654" s="11" t="s">
        <v>9756</v>
      </c>
      <c r="F654" s="11" t="s">
        <v>9757</v>
      </c>
      <c r="G654" s="11" t="s">
        <v>9758</v>
      </c>
      <c r="H654" s="11" t="s">
        <v>9759</v>
      </c>
      <c r="I654" s="11" t="s">
        <v>9760</v>
      </c>
      <c r="J654" s="11" t="s">
        <v>9761</v>
      </c>
      <c r="K654" s="11" t="s">
        <v>9762</v>
      </c>
      <c r="L654" s="11" t="s">
        <v>9763</v>
      </c>
      <c r="M654" s="11" t="s">
        <v>9764</v>
      </c>
      <c r="N654" s="11" t="s">
        <v>9765</v>
      </c>
      <c r="O654" s="11" t="s">
        <v>9766</v>
      </c>
      <c r="P654" s="11" t="s">
        <v>9767</v>
      </c>
      <c r="Q654" s="11" t="s">
        <v>5981</v>
      </c>
      <c r="R654" s="11" t="s">
        <v>87</v>
      </c>
      <c r="S654" s="11" t="s">
        <v>87</v>
      </c>
      <c r="T654" s="11" t="s">
        <v>9768</v>
      </c>
      <c r="U654" s="14"/>
      <c r="V654" s="14"/>
      <c r="W654" s="15" t="str">
        <f t="shared" si="10"/>
        <v/>
      </c>
      <c r="X654" s="16"/>
    </row>
    <row r="655" spans="1:24" ht="70" x14ac:dyDescent="0.2">
      <c r="A655" s="11" t="s">
        <v>9548</v>
      </c>
      <c r="B655" s="11" t="s">
        <v>9549</v>
      </c>
      <c r="C655" s="13" t="s">
        <v>9769</v>
      </c>
      <c r="D655" s="9" t="s">
        <v>9770</v>
      </c>
      <c r="E655" s="11" t="s">
        <v>9771</v>
      </c>
      <c r="F655" s="11" t="s">
        <v>9772</v>
      </c>
      <c r="G655" s="11" t="s">
        <v>9773</v>
      </c>
      <c r="H655" s="11" t="s">
        <v>9774</v>
      </c>
      <c r="I655" s="11" t="s">
        <v>9775</v>
      </c>
      <c r="J655" s="11" t="s">
        <v>9776</v>
      </c>
      <c r="K655" s="11" t="s">
        <v>9777</v>
      </c>
      <c r="L655" s="11" t="s">
        <v>9778</v>
      </c>
      <c r="M655" s="11" t="s">
        <v>9779</v>
      </c>
      <c r="N655" s="11" t="s">
        <v>9780</v>
      </c>
      <c r="O655" s="11" t="s">
        <v>9575</v>
      </c>
      <c r="P655" s="11" t="s">
        <v>9781</v>
      </c>
      <c r="Q655" s="11" t="s">
        <v>1893</v>
      </c>
      <c r="R655" s="11" t="s">
        <v>87</v>
      </c>
      <c r="S655" s="11" t="s">
        <v>87</v>
      </c>
      <c r="T655" s="11" t="s">
        <v>9782</v>
      </c>
      <c r="U655" s="14"/>
      <c r="V655" s="14"/>
      <c r="W655" s="15" t="str">
        <f t="shared" si="10"/>
        <v/>
      </c>
      <c r="X655" s="16"/>
    </row>
    <row r="656" spans="1:24" ht="70" x14ac:dyDescent="0.2">
      <c r="A656" s="11" t="s">
        <v>9548</v>
      </c>
      <c r="B656" s="11" t="s">
        <v>9549</v>
      </c>
      <c r="C656" s="13" t="s">
        <v>9783</v>
      </c>
      <c r="D656" s="9" t="s">
        <v>9784</v>
      </c>
      <c r="E656" s="11" t="s">
        <v>9785</v>
      </c>
      <c r="F656" s="11" t="s">
        <v>9786</v>
      </c>
      <c r="G656" s="11" t="s">
        <v>9787</v>
      </c>
      <c r="H656" s="11" t="s">
        <v>9788</v>
      </c>
      <c r="I656" s="11" t="s">
        <v>9789</v>
      </c>
      <c r="J656" s="11" t="s">
        <v>9790</v>
      </c>
      <c r="K656" s="11" t="s">
        <v>9791</v>
      </c>
      <c r="L656" s="11" t="s">
        <v>9792</v>
      </c>
      <c r="M656" s="11" t="s">
        <v>9793</v>
      </c>
      <c r="N656" s="11" t="s">
        <v>9794</v>
      </c>
      <c r="O656" s="11" t="s">
        <v>9795</v>
      </c>
      <c r="P656" s="11" t="s">
        <v>9796</v>
      </c>
      <c r="Q656" s="11" t="s">
        <v>9797</v>
      </c>
      <c r="R656" s="11" t="s">
        <v>87</v>
      </c>
      <c r="S656" s="11" t="s">
        <v>87</v>
      </c>
      <c r="T656" s="11" t="s">
        <v>9798</v>
      </c>
      <c r="U656" s="14"/>
      <c r="V656" s="14"/>
      <c r="W656" s="15" t="str">
        <f t="shared" si="10"/>
        <v/>
      </c>
      <c r="X656" s="16"/>
    </row>
    <row r="657" spans="1:24" ht="70" x14ac:dyDescent="0.2">
      <c r="A657" s="11" t="s">
        <v>9548</v>
      </c>
      <c r="B657" s="11" t="s">
        <v>9549</v>
      </c>
      <c r="C657" s="13" t="s">
        <v>9799</v>
      </c>
      <c r="D657" s="9" t="s">
        <v>9800</v>
      </c>
      <c r="E657" s="11" t="s">
        <v>9801</v>
      </c>
      <c r="F657" s="11" t="s">
        <v>9802</v>
      </c>
      <c r="G657" s="11" t="s">
        <v>9803</v>
      </c>
      <c r="H657" s="11" t="s">
        <v>9804</v>
      </c>
      <c r="I657" s="11" t="s">
        <v>9805</v>
      </c>
      <c r="J657" s="11" t="s">
        <v>9806</v>
      </c>
      <c r="K657" s="11" t="s">
        <v>9807</v>
      </c>
      <c r="L657" s="11" t="s">
        <v>9808</v>
      </c>
      <c r="M657" s="11" t="s">
        <v>9809</v>
      </c>
      <c r="N657" s="11" t="s">
        <v>9810</v>
      </c>
      <c r="O657" s="11" t="s">
        <v>9811</v>
      </c>
      <c r="P657" s="11" t="s">
        <v>538</v>
      </c>
      <c r="Q657" s="11" t="s">
        <v>5981</v>
      </c>
      <c r="R657" s="11" t="s">
        <v>87</v>
      </c>
      <c r="S657" s="11" t="s">
        <v>87</v>
      </c>
      <c r="T657" s="11" t="s">
        <v>9812</v>
      </c>
      <c r="U657" s="14"/>
      <c r="V657" s="14"/>
      <c r="W657" s="15" t="str">
        <f t="shared" si="10"/>
        <v/>
      </c>
      <c r="X657" s="16"/>
    </row>
    <row r="658" spans="1:24" ht="56" x14ac:dyDescent="0.2">
      <c r="A658" s="11" t="s">
        <v>9548</v>
      </c>
      <c r="B658" s="11" t="s">
        <v>9549</v>
      </c>
      <c r="C658" s="13" t="s">
        <v>9813</v>
      </c>
      <c r="D658" s="9" t="s">
        <v>9814</v>
      </c>
      <c r="E658" s="11" t="s">
        <v>9815</v>
      </c>
      <c r="F658" s="11" t="s">
        <v>9816</v>
      </c>
      <c r="G658" s="11" t="s">
        <v>9817</v>
      </c>
      <c r="H658" s="11" t="s">
        <v>9818</v>
      </c>
      <c r="I658" s="11" t="s">
        <v>9819</v>
      </c>
      <c r="J658" s="11" t="s">
        <v>9820</v>
      </c>
      <c r="K658" s="11" t="s">
        <v>9821</v>
      </c>
      <c r="L658" s="11" t="s">
        <v>9822</v>
      </c>
      <c r="M658" s="11" t="s">
        <v>9823</v>
      </c>
      <c r="N658" s="11" t="s">
        <v>9824</v>
      </c>
      <c r="O658" s="11" t="s">
        <v>9825</v>
      </c>
      <c r="P658" s="11" t="s">
        <v>9826</v>
      </c>
      <c r="Q658" s="11" t="s">
        <v>5981</v>
      </c>
      <c r="R658" s="11" t="s">
        <v>87</v>
      </c>
      <c r="S658" s="11" t="s">
        <v>87</v>
      </c>
      <c r="T658" s="11" t="s">
        <v>9827</v>
      </c>
      <c r="U658" s="14"/>
      <c r="V658" s="14"/>
      <c r="W658" s="15" t="str">
        <f t="shared" si="10"/>
        <v/>
      </c>
      <c r="X658" s="16"/>
    </row>
    <row r="659" spans="1:24" ht="56" x14ac:dyDescent="0.2">
      <c r="A659" s="11" t="s">
        <v>9548</v>
      </c>
      <c r="B659" s="11" t="s">
        <v>9549</v>
      </c>
      <c r="C659" s="13" t="s">
        <v>9828</v>
      </c>
      <c r="D659" s="9" t="s">
        <v>9829</v>
      </c>
      <c r="E659" s="11" t="s">
        <v>9830</v>
      </c>
      <c r="F659" s="11" t="s">
        <v>9831</v>
      </c>
      <c r="G659" s="11" t="s">
        <v>9832</v>
      </c>
      <c r="H659" s="11" t="s">
        <v>9833</v>
      </c>
      <c r="I659" s="11" t="s">
        <v>9834</v>
      </c>
      <c r="J659" s="11" t="s">
        <v>9835</v>
      </c>
      <c r="K659" s="11" t="s">
        <v>9836</v>
      </c>
      <c r="L659" s="11" t="s">
        <v>9837</v>
      </c>
      <c r="M659" s="11" t="s">
        <v>9838</v>
      </c>
      <c r="N659" s="11" t="s">
        <v>1890</v>
      </c>
      <c r="O659" s="11" t="s">
        <v>9839</v>
      </c>
      <c r="P659" s="11" t="s">
        <v>9738</v>
      </c>
      <c r="Q659" s="11" t="s">
        <v>1432</v>
      </c>
      <c r="R659" s="11" t="s">
        <v>87</v>
      </c>
      <c r="S659" s="11" t="s">
        <v>87</v>
      </c>
      <c r="T659" s="11" t="s">
        <v>9840</v>
      </c>
      <c r="U659" s="14"/>
      <c r="V659" s="14"/>
      <c r="W659" s="15" t="str">
        <f t="shared" si="10"/>
        <v/>
      </c>
      <c r="X659" s="16"/>
    </row>
    <row r="660" spans="1:24" ht="84" x14ac:dyDescent="0.2">
      <c r="A660" s="11" t="s">
        <v>9548</v>
      </c>
      <c r="B660" s="11" t="s">
        <v>9549</v>
      </c>
      <c r="C660" s="13" t="s">
        <v>9841</v>
      </c>
      <c r="D660" s="9" t="s">
        <v>9842</v>
      </c>
      <c r="E660" s="11" t="s">
        <v>9843</v>
      </c>
      <c r="F660" s="11" t="s">
        <v>9844</v>
      </c>
      <c r="G660" s="11" t="s">
        <v>9845</v>
      </c>
      <c r="H660" s="11" t="s">
        <v>9846</v>
      </c>
      <c r="I660" s="11" t="s">
        <v>9847</v>
      </c>
      <c r="J660" s="11" t="s">
        <v>9848</v>
      </c>
      <c r="K660" s="11" t="s">
        <v>9849</v>
      </c>
      <c r="L660" s="11" t="s">
        <v>9850</v>
      </c>
      <c r="M660" s="11" t="s">
        <v>9851</v>
      </c>
      <c r="N660" s="11" t="s">
        <v>9852</v>
      </c>
      <c r="O660" s="11" t="s">
        <v>9853</v>
      </c>
      <c r="P660" s="11" t="s">
        <v>9854</v>
      </c>
      <c r="Q660" s="11" t="s">
        <v>390</v>
      </c>
      <c r="R660" s="11" t="s">
        <v>87</v>
      </c>
      <c r="S660" s="11" t="s">
        <v>87</v>
      </c>
      <c r="T660" s="11" t="s">
        <v>9855</v>
      </c>
      <c r="U660" s="14"/>
      <c r="V660" s="14"/>
      <c r="W660" s="15" t="str">
        <f t="shared" si="10"/>
        <v/>
      </c>
      <c r="X660" s="16"/>
    </row>
    <row r="661" spans="1:24" ht="70" x14ac:dyDescent="0.2">
      <c r="A661" s="11" t="s">
        <v>9548</v>
      </c>
      <c r="B661" s="11" t="s">
        <v>9549</v>
      </c>
      <c r="C661" s="13" t="s">
        <v>9856</v>
      </c>
      <c r="D661" s="9" t="s">
        <v>9857</v>
      </c>
      <c r="E661" s="11" t="s">
        <v>9858</v>
      </c>
      <c r="F661" s="11" t="s">
        <v>9859</v>
      </c>
      <c r="G661" s="11" t="s">
        <v>9860</v>
      </c>
      <c r="H661" s="11" t="s">
        <v>9861</v>
      </c>
      <c r="I661" s="11" t="s">
        <v>9862</v>
      </c>
      <c r="J661" s="11" t="s">
        <v>9863</v>
      </c>
      <c r="K661" s="11" t="s">
        <v>9864</v>
      </c>
      <c r="L661" s="11" t="s">
        <v>9865</v>
      </c>
      <c r="M661" s="11" t="s">
        <v>9866</v>
      </c>
      <c r="N661" s="11" t="s">
        <v>9867</v>
      </c>
      <c r="O661" s="11" t="s">
        <v>9868</v>
      </c>
      <c r="P661" s="11" t="s">
        <v>9869</v>
      </c>
      <c r="Q661" s="11" t="s">
        <v>9870</v>
      </c>
      <c r="R661" s="11" t="s">
        <v>87</v>
      </c>
      <c r="S661" s="11" t="s">
        <v>87</v>
      </c>
      <c r="T661" s="11" t="s">
        <v>9871</v>
      </c>
      <c r="U661" s="14"/>
      <c r="V661" s="14"/>
      <c r="W661" s="15" t="str">
        <f t="shared" si="10"/>
        <v/>
      </c>
      <c r="X661" s="16"/>
    </row>
    <row r="662" spans="1:24" ht="70" x14ac:dyDescent="0.2">
      <c r="A662" s="11" t="s">
        <v>9548</v>
      </c>
      <c r="B662" s="11" t="s">
        <v>9549</v>
      </c>
      <c r="C662" s="13" t="s">
        <v>9872</v>
      </c>
      <c r="D662" s="9" t="s">
        <v>9873</v>
      </c>
      <c r="E662" s="11" t="s">
        <v>9874</v>
      </c>
      <c r="F662" s="11" t="s">
        <v>9875</v>
      </c>
      <c r="G662" s="11" t="s">
        <v>9876</v>
      </c>
      <c r="H662" s="11" t="s">
        <v>9877</v>
      </c>
      <c r="I662" s="11" t="s">
        <v>9878</v>
      </c>
      <c r="J662" s="11" t="s">
        <v>9879</v>
      </c>
      <c r="K662" s="11" t="s">
        <v>9880</v>
      </c>
      <c r="L662" s="11" t="s">
        <v>9881</v>
      </c>
      <c r="M662" s="11" t="s">
        <v>9882</v>
      </c>
      <c r="N662" s="11" t="s">
        <v>9883</v>
      </c>
      <c r="O662" s="11" t="s">
        <v>9884</v>
      </c>
      <c r="P662" s="11" t="s">
        <v>9885</v>
      </c>
      <c r="Q662" s="11" t="s">
        <v>5981</v>
      </c>
      <c r="R662" s="11" t="s">
        <v>87</v>
      </c>
      <c r="S662" s="11" t="s">
        <v>87</v>
      </c>
      <c r="T662" s="11" t="s">
        <v>9886</v>
      </c>
      <c r="U662" s="14"/>
      <c r="V662" s="14"/>
      <c r="W662" s="15" t="str">
        <f t="shared" si="10"/>
        <v/>
      </c>
      <c r="X662" s="16"/>
    </row>
    <row r="663" spans="1:24" ht="56" x14ac:dyDescent="0.2">
      <c r="A663" s="11" t="s">
        <v>9548</v>
      </c>
      <c r="B663" s="11" t="s">
        <v>9887</v>
      </c>
      <c r="C663" s="13" t="s">
        <v>9888</v>
      </c>
      <c r="D663" s="9" t="s">
        <v>9889</v>
      </c>
      <c r="E663" s="11" t="s">
        <v>9890</v>
      </c>
      <c r="F663" s="11" t="s">
        <v>9891</v>
      </c>
      <c r="G663" s="11" t="s">
        <v>9892</v>
      </c>
      <c r="H663" s="11" t="s">
        <v>9893</v>
      </c>
      <c r="I663" s="11" t="s">
        <v>9894</v>
      </c>
      <c r="J663" s="11" t="s">
        <v>9895</v>
      </c>
      <c r="K663" s="11" t="s">
        <v>9896</v>
      </c>
      <c r="L663" s="11" t="s">
        <v>9897</v>
      </c>
      <c r="M663" s="11" t="s">
        <v>9898</v>
      </c>
      <c r="N663" s="11" t="s">
        <v>9899</v>
      </c>
      <c r="O663" s="11" t="s">
        <v>9900</v>
      </c>
      <c r="P663" s="11" t="s">
        <v>9724</v>
      </c>
      <c r="Q663" s="11" t="s">
        <v>87</v>
      </c>
      <c r="R663" s="11" t="s">
        <v>87</v>
      </c>
      <c r="S663" s="11" t="s">
        <v>87</v>
      </c>
      <c r="T663" s="11" t="s">
        <v>9901</v>
      </c>
      <c r="U663" s="14"/>
      <c r="V663" s="14"/>
      <c r="W663" s="15" t="str">
        <f t="shared" si="10"/>
        <v/>
      </c>
      <c r="X663" s="16"/>
    </row>
    <row r="664" spans="1:24" ht="70" x14ac:dyDescent="0.2">
      <c r="A664" s="11" t="s">
        <v>9548</v>
      </c>
      <c r="B664" s="11" t="s">
        <v>9887</v>
      </c>
      <c r="C664" s="13" t="s">
        <v>9902</v>
      </c>
      <c r="D664" s="9" t="s">
        <v>9903</v>
      </c>
      <c r="E664" s="11" t="s">
        <v>9904</v>
      </c>
      <c r="F664" s="11" t="s">
        <v>9905</v>
      </c>
      <c r="G664" s="11" t="s">
        <v>9906</v>
      </c>
      <c r="H664" s="11" t="s">
        <v>9907</v>
      </c>
      <c r="I664" s="11" t="s">
        <v>9908</v>
      </c>
      <c r="J664" s="11" t="s">
        <v>9909</v>
      </c>
      <c r="K664" s="11" t="s">
        <v>9910</v>
      </c>
      <c r="L664" s="11" t="s">
        <v>9911</v>
      </c>
      <c r="M664" s="11" t="s">
        <v>9912</v>
      </c>
      <c r="N664" s="11" t="s">
        <v>9899</v>
      </c>
      <c r="O664" s="11" t="s">
        <v>9913</v>
      </c>
      <c r="P664" s="11" t="s">
        <v>9709</v>
      </c>
      <c r="Q664" s="11" t="s">
        <v>87</v>
      </c>
      <c r="R664" s="11" t="s">
        <v>87</v>
      </c>
      <c r="S664" s="11" t="s">
        <v>87</v>
      </c>
      <c r="T664" s="11" t="s">
        <v>9914</v>
      </c>
      <c r="U664" s="14"/>
      <c r="V664" s="14"/>
      <c r="W664" s="15" t="str">
        <f t="shared" si="10"/>
        <v/>
      </c>
      <c r="X664" s="16"/>
    </row>
    <row r="665" spans="1:24" ht="70" x14ac:dyDescent="0.2">
      <c r="A665" s="11" t="s">
        <v>9548</v>
      </c>
      <c r="B665" s="11" t="s">
        <v>9887</v>
      </c>
      <c r="C665" s="13" t="s">
        <v>9915</v>
      </c>
      <c r="D665" s="9" t="s">
        <v>9916</v>
      </c>
      <c r="E665" s="11" t="s">
        <v>9917</v>
      </c>
      <c r="F665" s="11" t="s">
        <v>9918</v>
      </c>
      <c r="G665" s="11" t="s">
        <v>9919</v>
      </c>
      <c r="H665" s="11" t="s">
        <v>9920</v>
      </c>
      <c r="I665" s="11" t="s">
        <v>9921</v>
      </c>
      <c r="J665" s="11" t="s">
        <v>9922</v>
      </c>
      <c r="K665" s="11" t="s">
        <v>9923</v>
      </c>
      <c r="L665" s="11" t="s">
        <v>9924</v>
      </c>
      <c r="M665" s="11" t="s">
        <v>9925</v>
      </c>
      <c r="N665" s="11" t="s">
        <v>9926</v>
      </c>
      <c r="O665" s="11" t="s">
        <v>9927</v>
      </c>
      <c r="P665" s="11" t="s">
        <v>9928</v>
      </c>
      <c r="Q665" s="11" t="s">
        <v>87</v>
      </c>
      <c r="R665" s="11" t="s">
        <v>87</v>
      </c>
      <c r="S665" s="11" t="s">
        <v>87</v>
      </c>
      <c r="T665" s="11" t="s">
        <v>9929</v>
      </c>
      <c r="U665" s="14"/>
      <c r="V665" s="14"/>
      <c r="W665" s="15" t="str">
        <f t="shared" si="10"/>
        <v/>
      </c>
      <c r="X665" s="16"/>
    </row>
    <row r="666" spans="1:24" ht="70" x14ac:dyDescent="0.2">
      <c r="A666" s="11" t="s">
        <v>9548</v>
      </c>
      <c r="B666" s="11" t="s">
        <v>9887</v>
      </c>
      <c r="C666" s="13" t="s">
        <v>9930</v>
      </c>
      <c r="D666" s="9" t="s">
        <v>9931</v>
      </c>
      <c r="E666" s="11" t="s">
        <v>9932</v>
      </c>
      <c r="F666" s="11" t="s">
        <v>9933</v>
      </c>
      <c r="G666" s="11" t="s">
        <v>9934</v>
      </c>
      <c r="H666" s="11" t="s">
        <v>9935</v>
      </c>
      <c r="I666" s="11" t="s">
        <v>9936</v>
      </c>
      <c r="J666" s="11" t="s">
        <v>9937</v>
      </c>
      <c r="K666" s="11" t="s">
        <v>9938</v>
      </c>
      <c r="L666" s="11" t="s">
        <v>9939</v>
      </c>
      <c r="M666" s="11" t="s">
        <v>9940</v>
      </c>
      <c r="N666" s="11" t="s">
        <v>9941</v>
      </c>
      <c r="O666" s="11" t="s">
        <v>9942</v>
      </c>
      <c r="P666" s="11" t="s">
        <v>9709</v>
      </c>
      <c r="Q666" s="11" t="s">
        <v>87</v>
      </c>
      <c r="R666" s="11" t="s">
        <v>87</v>
      </c>
      <c r="S666" s="11" t="s">
        <v>87</v>
      </c>
      <c r="T666" s="11" t="s">
        <v>9943</v>
      </c>
      <c r="U666" s="14"/>
      <c r="V666" s="14"/>
      <c r="W666" s="15" t="str">
        <f t="shared" si="10"/>
        <v/>
      </c>
      <c r="X666" s="16"/>
    </row>
    <row r="667" spans="1:24" ht="70" x14ac:dyDescent="0.2">
      <c r="A667" s="11" t="s">
        <v>9548</v>
      </c>
      <c r="B667" s="11" t="s">
        <v>9887</v>
      </c>
      <c r="C667" s="13" t="s">
        <v>9944</v>
      </c>
      <c r="D667" s="9" t="s">
        <v>9945</v>
      </c>
      <c r="E667" s="11" t="s">
        <v>9946</v>
      </c>
      <c r="F667" s="11" t="s">
        <v>9947</v>
      </c>
      <c r="G667" s="11" t="s">
        <v>9948</v>
      </c>
      <c r="H667" s="11" t="s">
        <v>9949</v>
      </c>
      <c r="I667" s="11" t="s">
        <v>9950</v>
      </c>
      <c r="J667" s="11" t="s">
        <v>9951</v>
      </c>
      <c r="K667" s="11" t="s">
        <v>9952</v>
      </c>
      <c r="L667" s="11" t="s">
        <v>9953</v>
      </c>
      <c r="M667" s="11" t="s">
        <v>9954</v>
      </c>
      <c r="N667" s="11" t="s">
        <v>9955</v>
      </c>
      <c r="O667" s="11" t="s">
        <v>9956</v>
      </c>
      <c r="P667" s="11" t="s">
        <v>9957</v>
      </c>
      <c r="Q667" s="11" t="s">
        <v>87</v>
      </c>
      <c r="R667" s="11" t="s">
        <v>87</v>
      </c>
      <c r="S667" s="11" t="s">
        <v>87</v>
      </c>
      <c r="T667" s="11" t="s">
        <v>9958</v>
      </c>
      <c r="U667" s="14"/>
      <c r="V667" s="14"/>
      <c r="W667" s="15" t="str">
        <f t="shared" si="10"/>
        <v/>
      </c>
      <c r="X667" s="16"/>
    </row>
    <row r="668" spans="1:24" ht="70" x14ac:dyDescent="0.2">
      <c r="A668" s="11" t="s">
        <v>9548</v>
      </c>
      <c r="B668" s="11" t="s">
        <v>9887</v>
      </c>
      <c r="C668" s="13" t="s">
        <v>9959</v>
      </c>
      <c r="D668" s="9" t="s">
        <v>9960</v>
      </c>
      <c r="E668" s="11" t="s">
        <v>9961</v>
      </c>
      <c r="F668" s="11" t="s">
        <v>9962</v>
      </c>
      <c r="G668" s="11" t="s">
        <v>9963</v>
      </c>
      <c r="H668" s="11" t="s">
        <v>9964</v>
      </c>
      <c r="I668" s="11" t="s">
        <v>9965</v>
      </c>
      <c r="J668" s="11" t="s">
        <v>9966</v>
      </c>
      <c r="K668" s="11" t="s">
        <v>9967</v>
      </c>
      <c r="L668" s="11" t="s">
        <v>9968</v>
      </c>
      <c r="M668" s="11" t="s">
        <v>9969</v>
      </c>
      <c r="N668" s="11" t="s">
        <v>9941</v>
      </c>
      <c r="O668" s="11" t="s">
        <v>9970</v>
      </c>
      <c r="P668" s="11" t="s">
        <v>9971</v>
      </c>
      <c r="Q668" s="11" t="s">
        <v>87</v>
      </c>
      <c r="R668" s="11" t="s">
        <v>87</v>
      </c>
      <c r="S668" s="11" t="s">
        <v>87</v>
      </c>
      <c r="T668" s="11" t="s">
        <v>9972</v>
      </c>
      <c r="U668" s="14"/>
      <c r="V668" s="14"/>
      <c r="W668" s="15" t="str">
        <f t="shared" si="10"/>
        <v/>
      </c>
      <c r="X668" s="16"/>
    </row>
    <row r="669" spans="1:24" ht="70" x14ac:dyDescent="0.2">
      <c r="A669" s="11" t="s">
        <v>9548</v>
      </c>
      <c r="B669" s="11" t="s">
        <v>9887</v>
      </c>
      <c r="C669" s="13" t="s">
        <v>9973</v>
      </c>
      <c r="D669" s="9" t="s">
        <v>9974</v>
      </c>
      <c r="E669" s="11" t="s">
        <v>9975</v>
      </c>
      <c r="F669" s="11" t="s">
        <v>9976</v>
      </c>
      <c r="G669" s="11" t="s">
        <v>9977</v>
      </c>
      <c r="H669" s="11" t="s">
        <v>9978</v>
      </c>
      <c r="I669" s="11" t="s">
        <v>9979</v>
      </c>
      <c r="J669" s="11" t="s">
        <v>9980</v>
      </c>
      <c r="K669" s="11" t="s">
        <v>9981</v>
      </c>
      <c r="L669" s="11" t="s">
        <v>9982</v>
      </c>
      <c r="M669" s="11" t="s">
        <v>9983</v>
      </c>
      <c r="N669" s="11" t="s">
        <v>9984</v>
      </c>
      <c r="O669" s="11" t="s">
        <v>9985</v>
      </c>
      <c r="P669" s="11" t="s">
        <v>9986</v>
      </c>
      <c r="Q669" s="11" t="s">
        <v>87</v>
      </c>
      <c r="R669" s="11" t="s">
        <v>87</v>
      </c>
      <c r="S669" s="11" t="s">
        <v>87</v>
      </c>
      <c r="T669" s="11" t="s">
        <v>9987</v>
      </c>
      <c r="U669" s="14"/>
      <c r="V669" s="14"/>
      <c r="W669" s="15" t="str">
        <f t="shared" si="10"/>
        <v/>
      </c>
      <c r="X669" s="16"/>
    </row>
    <row r="670" spans="1:24" ht="56" x14ac:dyDescent="0.2">
      <c r="A670" s="11" t="s">
        <v>9548</v>
      </c>
      <c r="B670" s="11" t="s">
        <v>9887</v>
      </c>
      <c r="C670" s="13" t="s">
        <v>9988</v>
      </c>
      <c r="D670" s="9" t="s">
        <v>9989</v>
      </c>
      <c r="E670" s="11" t="s">
        <v>9990</v>
      </c>
      <c r="F670" s="11" t="s">
        <v>9991</v>
      </c>
      <c r="G670" s="11" t="s">
        <v>9992</v>
      </c>
      <c r="H670" s="11" t="s">
        <v>9993</v>
      </c>
      <c r="I670" s="11" t="s">
        <v>9994</v>
      </c>
      <c r="J670" s="11" t="s">
        <v>9995</v>
      </c>
      <c r="K670" s="11" t="s">
        <v>9996</v>
      </c>
      <c r="L670" s="11" t="s">
        <v>9997</v>
      </c>
      <c r="M670" s="11" t="s">
        <v>9998</v>
      </c>
      <c r="N670" s="11" t="s">
        <v>9999</v>
      </c>
      <c r="O670" s="11" t="s">
        <v>10000</v>
      </c>
      <c r="P670" s="11" t="s">
        <v>10001</v>
      </c>
      <c r="Q670" s="11" t="s">
        <v>10002</v>
      </c>
      <c r="R670" s="11" t="s">
        <v>87</v>
      </c>
      <c r="S670" s="11" t="s">
        <v>87</v>
      </c>
      <c r="T670" s="11" t="s">
        <v>10003</v>
      </c>
      <c r="U670" s="14"/>
      <c r="V670" s="14"/>
      <c r="W670" s="15" t="str">
        <f t="shared" si="10"/>
        <v/>
      </c>
      <c r="X670" s="16"/>
    </row>
    <row r="671" spans="1:24" ht="56" x14ac:dyDescent="0.2">
      <c r="A671" s="11" t="s">
        <v>9548</v>
      </c>
      <c r="B671" s="11" t="s">
        <v>9887</v>
      </c>
      <c r="C671" s="13" t="s">
        <v>10004</v>
      </c>
      <c r="D671" s="9" t="s">
        <v>10005</v>
      </c>
      <c r="E671" s="11" t="s">
        <v>10006</v>
      </c>
      <c r="F671" s="11" t="s">
        <v>10007</v>
      </c>
      <c r="G671" s="11" t="s">
        <v>10008</v>
      </c>
      <c r="H671" s="11" t="s">
        <v>10009</v>
      </c>
      <c r="I671" s="11" t="s">
        <v>10010</v>
      </c>
      <c r="J671" s="11" t="s">
        <v>10011</v>
      </c>
      <c r="K671" s="11" t="s">
        <v>10012</v>
      </c>
      <c r="L671" s="11" t="s">
        <v>10013</v>
      </c>
      <c r="M671" s="11" t="s">
        <v>10014</v>
      </c>
      <c r="N671" s="11" t="s">
        <v>10015</v>
      </c>
      <c r="O671" s="11" t="s">
        <v>10016</v>
      </c>
      <c r="P671" s="11" t="s">
        <v>10017</v>
      </c>
      <c r="Q671" s="11" t="s">
        <v>999</v>
      </c>
      <c r="R671" s="11" t="s">
        <v>87</v>
      </c>
      <c r="S671" s="11" t="s">
        <v>87</v>
      </c>
      <c r="T671" s="11" t="s">
        <v>10018</v>
      </c>
      <c r="U671" s="14"/>
      <c r="V671" s="14"/>
      <c r="W671" s="15" t="str">
        <f t="shared" si="10"/>
        <v/>
      </c>
      <c r="X671" s="16"/>
    </row>
    <row r="672" spans="1:24" ht="70" x14ac:dyDescent="0.2">
      <c r="A672" s="11" t="s">
        <v>9548</v>
      </c>
      <c r="B672" s="11" t="s">
        <v>9887</v>
      </c>
      <c r="C672" s="13" t="s">
        <v>10019</v>
      </c>
      <c r="D672" s="9" t="s">
        <v>10020</v>
      </c>
      <c r="E672" s="11" t="s">
        <v>10021</v>
      </c>
      <c r="F672" s="11" t="s">
        <v>10022</v>
      </c>
      <c r="G672" s="11" t="s">
        <v>10023</v>
      </c>
      <c r="H672" s="11" t="s">
        <v>10024</v>
      </c>
      <c r="I672" s="11" t="s">
        <v>10025</v>
      </c>
      <c r="J672" s="11" t="s">
        <v>10026</v>
      </c>
      <c r="K672" s="11" t="s">
        <v>10027</v>
      </c>
      <c r="L672" s="11" t="s">
        <v>10028</v>
      </c>
      <c r="M672" s="11" t="s">
        <v>10029</v>
      </c>
      <c r="N672" s="11" t="s">
        <v>10030</v>
      </c>
      <c r="O672" s="11" t="s">
        <v>10031</v>
      </c>
      <c r="P672" s="11" t="s">
        <v>10032</v>
      </c>
      <c r="Q672" s="11" t="s">
        <v>3425</v>
      </c>
      <c r="R672" s="11" t="s">
        <v>87</v>
      </c>
      <c r="S672" s="11" t="s">
        <v>87</v>
      </c>
      <c r="T672" s="11" t="s">
        <v>10033</v>
      </c>
      <c r="U672" s="14"/>
      <c r="V672" s="14"/>
      <c r="W672" s="15" t="str">
        <f t="shared" si="10"/>
        <v/>
      </c>
      <c r="X672" s="16"/>
    </row>
    <row r="673" spans="1:24" ht="70" x14ac:dyDescent="0.2">
      <c r="A673" s="11" t="s">
        <v>9548</v>
      </c>
      <c r="B673" s="11" t="s">
        <v>9887</v>
      </c>
      <c r="C673" s="13" t="s">
        <v>10034</v>
      </c>
      <c r="D673" s="9" t="s">
        <v>10035</v>
      </c>
      <c r="E673" s="11" t="s">
        <v>10036</v>
      </c>
      <c r="F673" s="11" t="s">
        <v>10037</v>
      </c>
      <c r="G673" s="11" t="s">
        <v>10038</v>
      </c>
      <c r="H673" s="11" t="s">
        <v>10039</v>
      </c>
      <c r="I673" s="11" t="s">
        <v>10040</v>
      </c>
      <c r="J673" s="11" t="s">
        <v>10041</v>
      </c>
      <c r="K673" s="11" t="s">
        <v>10042</v>
      </c>
      <c r="L673" s="11" t="s">
        <v>10043</v>
      </c>
      <c r="M673" s="11" t="s">
        <v>10044</v>
      </c>
      <c r="N673" s="11" t="s">
        <v>4690</v>
      </c>
      <c r="O673" s="11" t="s">
        <v>10045</v>
      </c>
      <c r="P673" s="11" t="s">
        <v>10032</v>
      </c>
      <c r="Q673" s="11" t="s">
        <v>4722</v>
      </c>
      <c r="R673" s="11" t="s">
        <v>87</v>
      </c>
      <c r="S673" s="11" t="s">
        <v>87</v>
      </c>
      <c r="T673" s="11" t="s">
        <v>10046</v>
      </c>
      <c r="U673" s="14"/>
      <c r="V673" s="14"/>
      <c r="W673" s="15" t="str">
        <f t="shared" si="10"/>
        <v/>
      </c>
      <c r="X673" s="16"/>
    </row>
    <row r="674" spans="1:24" ht="70" x14ac:dyDescent="0.2">
      <c r="A674" s="11" t="s">
        <v>9548</v>
      </c>
      <c r="B674" s="11" t="s">
        <v>9887</v>
      </c>
      <c r="C674" s="13" t="s">
        <v>10047</v>
      </c>
      <c r="D674" s="9" t="s">
        <v>10048</v>
      </c>
      <c r="E674" s="11" t="s">
        <v>10049</v>
      </c>
      <c r="F674" s="11" t="s">
        <v>10050</v>
      </c>
      <c r="G674" s="11" t="s">
        <v>10051</v>
      </c>
      <c r="H674" s="11" t="s">
        <v>10052</v>
      </c>
      <c r="I674" s="11" t="s">
        <v>10053</v>
      </c>
      <c r="J674" s="11" t="s">
        <v>10054</v>
      </c>
      <c r="K674" s="11" t="s">
        <v>10055</v>
      </c>
      <c r="L674" s="11" t="s">
        <v>10056</v>
      </c>
      <c r="M674" s="11" t="s">
        <v>10057</v>
      </c>
      <c r="N674" s="11" t="s">
        <v>10058</v>
      </c>
      <c r="O674" s="11" t="s">
        <v>10059</v>
      </c>
      <c r="P674" s="11" t="s">
        <v>4721</v>
      </c>
      <c r="Q674" s="11" t="s">
        <v>87</v>
      </c>
      <c r="R674" s="11" t="s">
        <v>87</v>
      </c>
      <c r="S674" s="11" t="s">
        <v>87</v>
      </c>
      <c r="T674" s="11" t="s">
        <v>10060</v>
      </c>
      <c r="U674" s="14"/>
      <c r="V674" s="14"/>
      <c r="W674" s="15" t="str">
        <f t="shared" si="10"/>
        <v/>
      </c>
      <c r="X674" s="16"/>
    </row>
    <row r="675" spans="1:24" ht="70" x14ac:dyDescent="0.2">
      <c r="A675" s="11" t="s">
        <v>9548</v>
      </c>
      <c r="B675" s="11" t="s">
        <v>9887</v>
      </c>
      <c r="C675" s="13" t="s">
        <v>10061</v>
      </c>
      <c r="D675" s="9" t="s">
        <v>10062</v>
      </c>
      <c r="E675" s="11" t="s">
        <v>10063</v>
      </c>
      <c r="F675" s="11" t="s">
        <v>10064</v>
      </c>
      <c r="G675" s="11" t="s">
        <v>10065</v>
      </c>
      <c r="H675" s="11" t="s">
        <v>10066</v>
      </c>
      <c r="I675" s="11" t="s">
        <v>10067</v>
      </c>
      <c r="J675" s="11" t="s">
        <v>10068</v>
      </c>
      <c r="K675" s="11" t="s">
        <v>10069</v>
      </c>
      <c r="L675" s="11" t="s">
        <v>10070</v>
      </c>
      <c r="M675" s="11" t="s">
        <v>10071</v>
      </c>
      <c r="N675" s="11" t="s">
        <v>10072</v>
      </c>
      <c r="O675" s="11" t="s">
        <v>10073</v>
      </c>
      <c r="P675" s="11" t="s">
        <v>10074</v>
      </c>
      <c r="Q675" s="11" t="s">
        <v>3425</v>
      </c>
      <c r="R675" s="11" t="s">
        <v>87</v>
      </c>
      <c r="S675" s="11" t="s">
        <v>87</v>
      </c>
      <c r="T675" s="11" t="s">
        <v>10075</v>
      </c>
      <c r="U675" s="14"/>
      <c r="V675" s="14"/>
      <c r="W675" s="15" t="str">
        <f t="shared" si="10"/>
        <v/>
      </c>
      <c r="X675" s="16"/>
    </row>
    <row r="676" spans="1:24" ht="70" x14ac:dyDescent="0.2">
      <c r="A676" s="11" t="s">
        <v>9548</v>
      </c>
      <c r="B676" s="11" t="s">
        <v>9887</v>
      </c>
      <c r="C676" s="13" t="s">
        <v>10076</v>
      </c>
      <c r="D676" s="9" t="s">
        <v>10077</v>
      </c>
      <c r="E676" s="11" t="s">
        <v>10078</v>
      </c>
      <c r="F676" s="11" t="s">
        <v>10079</v>
      </c>
      <c r="G676" s="11" t="s">
        <v>10080</v>
      </c>
      <c r="H676" s="11" t="s">
        <v>10081</v>
      </c>
      <c r="I676" s="11" t="s">
        <v>10082</v>
      </c>
      <c r="J676" s="11" t="s">
        <v>10083</v>
      </c>
      <c r="K676" s="11" t="s">
        <v>10084</v>
      </c>
      <c r="L676" s="11" t="s">
        <v>10085</v>
      </c>
      <c r="M676" s="11" t="s">
        <v>10086</v>
      </c>
      <c r="N676" s="11" t="s">
        <v>10087</v>
      </c>
      <c r="O676" s="11" t="s">
        <v>10088</v>
      </c>
      <c r="P676" s="11" t="s">
        <v>10074</v>
      </c>
      <c r="Q676" s="11" t="s">
        <v>3324</v>
      </c>
      <c r="R676" s="11" t="s">
        <v>87</v>
      </c>
      <c r="S676" s="11" t="s">
        <v>87</v>
      </c>
      <c r="T676" s="11" t="s">
        <v>10089</v>
      </c>
      <c r="U676" s="14"/>
      <c r="V676" s="14"/>
      <c r="W676" s="15" t="str">
        <f t="shared" si="10"/>
        <v/>
      </c>
      <c r="X676" s="16"/>
    </row>
    <row r="677" spans="1:24" ht="70" x14ac:dyDescent="0.2">
      <c r="A677" s="11" t="s">
        <v>9548</v>
      </c>
      <c r="B677" s="11" t="s">
        <v>9887</v>
      </c>
      <c r="C677" s="13" t="s">
        <v>10090</v>
      </c>
      <c r="D677" s="9" t="s">
        <v>10091</v>
      </c>
      <c r="E677" s="11" t="s">
        <v>10092</v>
      </c>
      <c r="F677" s="11" t="s">
        <v>10093</v>
      </c>
      <c r="G677" s="11" t="s">
        <v>10094</v>
      </c>
      <c r="H677" s="11" t="s">
        <v>10095</v>
      </c>
      <c r="I677" s="11" t="s">
        <v>10096</v>
      </c>
      <c r="J677" s="11" t="s">
        <v>10097</v>
      </c>
      <c r="K677" s="11" t="s">
        <v>10098</v>
      </c>
      <c r="L677" s="11" t="s">
        <v>10099</v>
      </c>
      <c r="M677" s="11" t="s">
        <v>10100</v>
      </c>
      <c r="N677" s="11" t="s">
        <v>10101</v>
      </c>
      <c r="O677" s="11" t="s">
        <v>10059</v>
      </c>
      <c r="P677" s="11" t="s">
        <v>4721</v>
      </c>
      <c r="Q677" s="11" t="s">
        <v>87</v>
      </c>
      <c r="R677" s="11" t="s">
        <v>87</v>
      </c>
      <c r="S677" s="11" t="s">
        <v>87</v>
      </c>
      <c r="T677" s="11" t="s">
        <v>10102</v>
      </c>
      <c r="U677" s="14"/>
      <c r="V677" s="14"/>
      <c r="W677" s="15" t="str">
        <f t="shared" si="10"/>
        <v/>
      </c>
      <c r="X677" s="16"/>
    </row>
    <row r="678" spans="1:24" ht="70" x14ac:dyDescent="0.2">
      <c r="A678" s="11" t="s">
        <v>9548</v>
      </c>
      <c r="B678" s="11" t="s">
        <v>9887</v>
      </c>
      <c r="C678" s="13" t="s">
        <v>10103</v>
      </c>
      <c r="D678" s="9" t="s">
        <v>10104</v>
      </c>
      <c r="E678" s="11" t="s">
        <v>10105</v>
      </c>
      <c r="F678" s="11" t="s">
        <v>10106</v>
      </c>
      <c r="G678" s="11" t="s">
        <v>10107</v>
      </c>
      <c r="H678" s="11" t="s">
        <v>10108</v>
      </c>
      <c r="I678" s="11" t="s">
        <v>10109</v>
      </c>
      <c r="J678" s="11" t="s">
        <v>10110</v>
      </c>
      <c r="K678" s="11" t="s">
        <v>10111</v>
      </c>
      <c r="L678" s="11" t="s">
        <v>10112</v>
      </c>
      <c r="M678" s="11" t="s">
        <v>10113</v>
      </c>
      <c r="N678" s="11" t="s">
        <v>10114</v>
      </c>
      <c r="O678" s="11" t="s">
        <v>10115</v>
      </c>
      <c r="P678" s="11" t="s">
        <v>9957</v>
      </c>
      <c r="Q678" s="11" t="s">
        <v>87</v>
      </c>
      <c r="R678" s="11" t="s">
        <v>87</v>
      </c>
      <c r="S678" s="11" t="s">
        <v>87</v>
      </c>
      <c r="T678" s="11" t="s">
        <v>10116</v>
      </c>
      <c r="U678" s="14"/>
      <c r="V678" s="14"/>
      <c r="W678" s="15" t="str">
        <f t="shared" si="10"/>
        <v/>
      </c>
      <c r="X678" s="16"/>
    </row>
    <row r="679" spans="1:24" ht="70" x14ac:dyDescent="0.2">
      <c r="A679" s="11" t="s">
        <v>9548</v>
      </c>
      <c r="B679" s="11" t="s">
        <v>9887</v>
      </c>
      <c r="C679" s="13" t="s">
        <v>10117</v>
      </c>
      <c r="D679" s="9" t="s">
        <v>10118</v>
      </c>
      <c r="E679" s="11" t="s">
        <v>10119</v>
      </c>
      <c r="F679" s="11" t="s">
        <v>10120</v>
      </c>
      <c r="G679" s="11" t="s">
        <v>10121</v>
      </c>
      <c r="H679" s="11" t="s">
        <v>10122</v>
      </c>
      <c r="I679" s="11" t="s">
        <v>10123</v>
      </c>
      <c r="J679" s="11" t="s">
        <v>10124</v>
      </c>
      <c r="K679" s="11" t="s">
        <v>10125</v>
      </c>
      <c r="L679" s="11" t="s">
        <v>10126</v>
      </c>
      <c r="M679" s="11" t="s">
        <v>10127</v>
      </c>
      <c r="N679" s="11" t="s">
        <v>10128</v>
      </c>
      <c r="O679" s="11" t="s">
        <v>10129</v>
      </c>
      <c r="P679" s="11" t="s">
        <v>10032</v>
      </c>
      <c r="Q679" s="11" t="s">
        <v>3605</v>
      </c>
      <c r="R679" s="11" t="s">
        <v>87</v>
      </c>
      <c r="S679" s="11" t="s">
        <v>87</v>
      </c>
      <c r="T679" s="11" t="s">
        <v>10130</v>
      </c>
      <c r="U679" s="14"/>
      <c r="V679" s="14"/>
      <c r="W679" s="15" t="str">
        <f t="shared" si="10"/>
        <v/>
      </c>
      <c r="X679" s="16"/>
    </row>
    <row r="680" spans="1:24" ht="70" x14ac:dyDescent="0.2">
      <c r="A680" s="11" t="s">
        <v>9548</v>
      </c>
      <c r="B680" s="11" t="s">
        <v>9887</v>
      </c>
      <c r="C680" s="13" t="s">
        <v>10131</v>
      </c>
      <c r="D680" s="9" t="s">
        <v>10132</v>
      </c>
      <c r="E680" s="11" t="s">
        <v>10133</v>
      </c>
      <c r="F680" s="11" t="s">
        <v>10134</v>
      </c>
      <c r="G680" s="11" t="s">
        <v>10135</v>
      </c>
      <c r="H680" s="11" t="s">
        <v>10136</v>
      </c>
      <c r="I680" s="11" t="s">
        <v>10137</v>
      </c>
      <c r="J680" s="11" t="s">
        <v>10138</v>
      </c>
      <c r="K680" s="11" t="s">
        <v>10139</v>
      </c>
      <c r="L680" s="11" t="s">
        <v>10140</v>
      </c>
      <c r="M680" s="11" t="s">
        <v>10141</v>
      </c>
      <c r="N680" s="11" t="s">
        <v>10142</v>
      </c>
      <c r="O680" s="11" t="s">
        <v>9913</v>
      </c>
      <c r="P680" s="11" t="s">
        <v>9724</v>
      </c>
      <c r="Q680" s="11" t="s">
        <v>87</v>
      </c>
      <c r="R680" s="11" t="s">
        <v>87</v>
      </c>
      <c r="S680" s="11" t="s">
        <v>87</v>
      </c>
      <c r="T680" s="11" t="s">
        <v>10143</v>
      </c>
      <c r="U680" s="14"/>
      <c r="V680" s="14"/>
      <c r="W680" s="15" t="str">
        <f t="shared" si="10"/>
        <v/>
      </c>
      <c r="X680" s="16"/>
    </row>
    <row r="681" spans="1:24" ht="70" x14ac:dyDescent="0.2">
      <c r="A681" s="11" t="s">
        <v>9548</v>
      </c>
      <c r="B681" s="11" t="s">
        <v>9887</v>
      </c>
      <c r="C681" s="13" t="s">
        <v>10144</v>
      </c>
      <c r="D681" s="9" t="s">
        <v>10145</v>
      </c>
      <c r="E681" s="11" t="s">
        <v>10146</v>
      </c>
      <c r="F681" s="11" t="s">
        <v>10147</v>
      </c>
      <c r="G681" s="11" t="s">
        <v>10148</v>
      </c>
      <c r="H681" s="11" t="s">
        <v>10149</v>
      </c>
      <c r="I681" s="11" t="s">
        <v>10150</v>
      </c>
      <c r="J681" s="11" t="s">
        <v>10151</v>
      </c>
      <c r="K681" s="11" t="s">
        <v>10152</v>
      </c>
      <c r="L681" s="11" t="s">
        <v>10153</v>
      </c>
      <c r="M681" s="11" t="s">
        <v>10154</v>
      </c>
      <c r="N681" s="11" t="s">
        <v>10155</v>
      </c>
      <c r="O681" s="11" t="s">
        <v>10156</v>
      </c>
      <c r="P681" s="11" t="s">
        <v>10157</v>
      </c>
      <c r="Q681" s="11" t="s">
        <v>87</v>
      </c>
      <c r="R681" s="11" t="s">
        <v>87</v>
      </c>
      <c r="S681" s="11" t="s">
        <v>87</v>
      </c>
      <c r="T681" s="11" t="s">
        <v>10158</v>
      </c>
      <c r="U681" s="14"/>
      <c r="V681" s="14"/>
      <c r="W681" s="15" t="str">
        <f t="shared" si="10"/>
        <v/>
      </c>
      <c r="X681" s="16"/>
    </row>
    <row r="682" spans="1:24" ht="70" x14ac:dyDescent="0.2">
      <c r="A682" s="11" t="s">
        <v>9548</v>
      </c>
      <c r="B682" s="11" t="s">
        <v>9887</v>
      </c>
      <c r="C682" s="13" t="s">
        <v>10159</v>
      </c>
      <c r="D682" s="9" t="s">
        <v>10160</v>
      </c>
      <c r="E682" s="11" t="s">
        <v>10161</v>
      </c>
      <c r="F682" s="11" t="s">
        <v>10162</v>
      </c>
      <c r="G682" s="11" t="s">
        <v>10163</v>
      </c>
      <c r="H682" s="11" t="s">
        <v>10164</v>
      </c>
      <c r="I682" s="11" t="s">
        <v>10165</v>
      </c>
      <c r="J682" s="11" t="s">
        <v>10166</v>
      </c>
      <c r="K682" s="11" t="s">
        <v>10167</v>
      </c>
      <c r="L682" s="11" t="s">
        <v>10168</v>
      </c>
      <c r="M682" s="11" t="s">
        <v>10169</v>
      </c>
      <c r="N682" s="11" t="s">
        <v>10170</v>
      </c>
      <c r="O682" s="11" t="s">
        <v>10171</v>
      </c>
      <c r="P682" s="11" t="s">
        <v>10172</v>
      </c>
      <c r="Q682" s="11" t="s">
        <v>87</v>
      </c>
      <c r="R682" s="11" t="s">
        <v>87</v>
      </c>
      <c r="S682" s="11" t="s">
        <v>87</v>
      </c>
      <c r="T682" s="11" t="s">
        <v>10173</v>
      </c>
      <c r="U682" s="14"/>
      <c r="V682" s="14"/>
      <c r="W682" s="15" t="str">
        <f t="shared" si="10"/>
        <v/>
      </c>
      <c r="X682" s="16"/>
    </row>
    <row r="683" spans="1:24" ht="56" x14ac:dyDescent="0.2">
      <c r="A683" s="11" t="s">
        <v>9548</v>
      </c>
      <c r="B683" s="11" t="s">
        <v>9887</v>
      </c>
      <c r="C683" s="13" t="s">
        <v>10174</v>
      </c>
      <c r="D683" s="9" t="s">
        <v>10175</v>
      </c>
      <c r="E683" s="11" t="s">
        <v>10176</v>
      </c>
      <c r="F683" s="11" t="s">
        <v>10177</v>
      </c>
      <c r="G683" s="11" t="s">
        <v>10178</v>
      </c>
      <c r="H683" s="11" t="s">
        <v>10179</v>
      </c>
      <c r="I683" s="11" t="s">
        <v>10180</v>
      </c>
      <c r="J683" s="11" t="s">
        <v>10181</v>
      </c>
      <c r="K683" s="11" t="s">
        <v>10182</v>
      </c>
      <c r="L683" s="11" t="s">
        <v>10183</v>
      </c>
      <c r="M683" s="11" t="s">
        <v>10184</v>
      </c>
      <c r="N683" s="11" t="s">
        <v>10185</v>
      </c>
      <c r="O683" s="11" t="s">
        <v>10186</v>
      </c>
      <c r="P683" s="11" t="s">
        <v>10187</v>
      </c>
      <c r="Q683" s="11" t="s">
        <v>87</v>
      </c>
      <c r="R683" s="11" t="s">
        <v>87</v>
      </c>
      <c r="S683" s="11" t="s">
        <v>87</v>
      </c>
      <c r="T683" s="11" t="s">
        <v>10188</v>
      </c>
      <c r="U683" s="14"/>
      <c r="V683" s="14"/>
      <c r="W683" s="15" t="str">
        <f t="shared" si="10"/>
        <v/>
      </c>
      <c r="X683" s="16"/>
    </row>
    <row r="684" spans="1:24" ht="56" x14ac:dyDescent="0.2">
      <c r="A684" s="11" t="s">
        <v>9548</v>
      </c>
      <c r="B684" s="11" t="s">
        <v>9887</v>
      </c>
      <c r="C684" s="13" t="s">
        <v>10189</v>
      </c>
      <c r="D684" s="9" t="s">
        <v>10190</v>
      </c>
      <c r="E684" s="11" t="s">
        <v>10191</v>
      </c>
      <c r="F684" s="11" t="s">
        <v>10192</v>
      </c>
      <c r="G684" s="11" t="s">
        <v>10193</v>
      </c>
      <c r="H684" s="11" t="s">
        <v>10194</v>
      </c>
      <c r="I684" s="11" t="s">
        <v>10195</v>
      </c>
      <c r="J684" s="11" t="s">
        <v>10196</v>
      </c>
      <c r="K684" s="11" t="s">
        <v>10197</v>
      </c>
      <c r="L684" s="11" t="s">
        <v>10198</v>
      </c>
      <c r="M684" s="11" t="s">
        <v>10199</v>
      </c>
      <c r="N684" s="11" t="s">
        <v>10200</v>
      </c>
      <c r="O684" s="11" t="s">
        <v>10201</v>
      </c>
      <c r="P684" s="11" t="s">
        <v>10202</v>
      </c>
      <c r="Q684" s="11" t="s">
        <v>87</v>
      </c>
      <c r="R684" s="11" t="s">
        <v>87</v>
      </c>
      <c r="S684" s="11" t="s">
        <v>87</v>
      </c>
      <c r="T684" s="11" t="s">
        <v>10203</v>
      </c>
      <c r="U684" s="14"/>
      <c r="V684" s="14"/>
      <c r="W684" s="15" t="str">
        <f t="shared" si="10"/>
        <v/>
      </c>
      <c r="X684" s="16"/>
    </row>
    <row r="685" spans="1:24" ht="70" x14ac:dyDescent="0.2">
      <c r="A685" s="11" t="s">
        <v>9548</v>
      </c>
      <c r="B685" s="11" t="s">
        <v>9887</v>
      </c>
      <c r="C685" s="13" t="s">
        <v>10204</v>
      </c>
      <c r="D685" s="9" t="s">
        <v>10205</v>
      </c>
      <c r="E685" s="11" t="s">
        <v>10206</v>
      </c>
      <c r="F685" s="11" t="s">
        <v>10207</v>
      </c>
      <c r="G685" s="11" t="s">
        <v>10208</v>
      </c>
      <c r="H685" s="11" t="s">
        <v>10209</v>
      </c>
      <c r="I685" s="11" t="s">
        <v>10210</v>
      </c>
      <c r="J685" s="11" t="s">
        <v>10211</v>
      </c>
      <c r="K685" s="11" t="s">
        <v>10212</v>
      </c>
      <c r="L685" s="11" t="s">
        <v>10213</v>
      </c>
      <c r="M685" s="11" t="s">
        <v>10214</v>
      </c>
      <c r="N685" s="11" t="s">
        <v>1718</v>
      </c>
      <c r="O685" s="11" t="s">
        <v>1847</v>
      </c>
      <c r="P685" s="11" t="s">
        <v>1690</v>
      </c>
      <c r="Q685" s="11" t="s">
        <v>69</v>
      </c>
      <c r="R685" s="11" t="s">
        <v>87</v>
      </c>
      <c r="S685" s="11" t="s">
        <v>87</v>
      </c>
      <c r="T685" s="11" t="s">
        <v>10215</v>
      </c>
      <c r="U685" s="14"/>
      <c r="V685" s="14"/>
      <c r="W685" s="15" t="str">
        <f t="shared" si="10"/>
        <v/>
      </c>
      <c r="X685" s="16"/>
    </row>
    <row r="686" spans="1:24" ht="70" x14ac:dyDescent="0.2">
      <c r="A686" s="11" t="s">
        <v>9548</v>
      </c>
      <c r="B686" s="11" t="s">
        <v>10216</v>
      </c>
      <c r="C686" s="13" t="s">
        <v>10217</v>
      </c>
      <c r="D686" s="9" t="s">
        <v>10218</v>
      </c>
      <c r="E686" s="11" t="s">
        <v>10219</v>
      </c>
      <c r="F686" s="11" t="s">
        <v>10220</v>
      </c>
      <c r="G686" s="11" t="s">
        <v>10221</v>
      </c>
      <c r="H686" s="11" t="s">
        <v>10222</v>
      </c>
      <c r="I686" s="11" t="s">
        <v>10223</v>
      </c>
      <c r="J686" s="11" t="s">
        <v>10224</v>
      </c>
      <c r="K686" s="11" t="s">
        <v>10225</v>
      </c>
      <c r="L686" s="11" t="s">
        <v>10226</v>
      </c>
      <c r="M686" s="11" t="s">
        <v>10227</v>
      </c>
      <c r="N686" s="11" t="s">
        <v>10228</v>
      </c>
      <c r="O686" s="11" t="s">
        <v>10229</v>
      </c>
      <c r="P686" s="11" t="s">
        <v>2099</v>
      </c>
      <c r="Q686" s="11" t="s">
        <v>2100</v>
      </c>
      <c r="R686" s="11" t="s">
        <v>87</v>
      </c>
      <c r="S686" s="11" t="s">
        <v>87</v>
      </c>
      <c r="T686" s="11" t="s">
        <v>10230</v>
      </c>
      <c r="U686" s="14"/>
      <c r="V686" s="14"/>
      <c r="W686" s="15" t="str">
        <f t="shared" si="10"/>
        <v/>
      </c>
      <c r="X686" s="16"/>
    </row>
    <row r="687" spans="1:24" ht="84" x14ac:dyDescent="0.2">
      <c r="A687" s="11" t="s">
        <v>9548</v>
      </c>
      <c r="B687" s="11" t="s">
        <v>10216</v>
      </c>
      <c r="C687" s="13" t="s">
        <v>10231</v>
      </c>
      <c r="D687" s="9" t="s">
        <v>10232</v>
      </c>
      <c r="E687" s="11" t="s">
        <v>10233</v>
      </c>
      <c r="F687" s="11" t="s">
        <v>10234</v>
      </c>
      <c r="G687" s="11" t="s">
        <v>10235</v>
      </c>
      <c r="H687" s="11" t="s">
        <v>10236</v>
      </c>
      <c r="I687" s="11" t="s">
        <v>10237</v>
      </c>
      <c r="J687" s="11" t="s">
        <v>10238</v>
      </c>
      <c r="K687" s="11" t="s">
        <v>10239</v>
      </c>
      <c r="L687" s="11" t="s">
        <v>10240</v>
      </c>
      <c r="M687" s="11" t="s">
        <v>10241</v>
      </c>
      <c r="N687" s="11" t="s">
        <v>10242</v>
      </c>
      <c r="O687" s="11" t="s">
        <v>10243</v>
      </c>
      <c r="P687" s="11" t="s">
        <v>10244</v>
      </c>
      <c r="Q687" s="11" t="s">
        <v>3324</v>
      </c>
      <c r="R687" s="11" t="s">
        <v>87</v>
      </c>
      <c r="S687" s="11" t="s">
        <v>87</v>
      </c>
      <c r="T687" s="11" t="s">
        <v>10245</v>
      </c>
      <c r="U687" s="14"/>
      <c r="V687" s="14"/>
      <c r="W687" s="15" t="str">
        <f t="shared" si="10"/>
        <v/>
      </c>
      <c r="X687" s="16"/>
    </row>
    <row r="688" spans="1:24" ht="70" x14ac:dyDescent="0.2">
      <c r="A688" s="11" t="s">
        <v>9548</v>
      </c>
      <c r="B688" s="11" t="s">
        <v>10216</v>
      </c>
      <c r="C688" s="13" t="s">
        <v>10246</v>
      </c>
      <c r="D688" s="9" t="s">
        <v>10247</v>
      </c>
      <c r="E688" s="11" t="s">
        <v>10248</v>
      </c>
      <c r="F688" s="11" t="s">
        <v>10249</v>
      </c>
      <c r="G688" s="11" t="s">
        <v>10250</v>
      </c>
      <c r="H688" s="11" t="s">
        <v>10251</v>
      </c>
      <c r="I688" s="11" t="s">
        <v>10252</v>
      </c>
      <c r="J688" s="11" t="s">
        <v>10253</v>
      </c>
      <c r="K688" s="11" t="s">
        <v>10254</v>
      </c>
      <c r="L688" s="11" t="s">
        <v>10255</v>
      </c>
      <c r="M688" s="11" t="s">
        <v>10256</v>
      </c>
      <c r="N688" s="11" t="s">
        <v>10257</v>
      </c>
      <c r="O688" s="11" t="s">
        <v>10258</v>
      </c>
      <c r="P688" s="11" t="s">
        <v>7909</v>
      </c>
      <c r="Q688" s="11" t="s">
        <v>3324</v>
      </c>
      <c r="R688" s="11" t="s">
        <v>87</v>
      </c>
      <c r="S688" s="11" t="s">
        <v>87</v>
      </c>
      <c r="T688" s="11" t="s">
        <v>10259</v>
      </c>
      <c r="U688" s="14"/>
      <c r="V688" s="14"/>
      <c r="W688" s="15" t="str">
        <f t="shared" si="10"/>
        <v/>
      </c>
      <c r="X688" s="16"/>
    </row>
    <row r="689" spans="1:24" ht="70" x14ac:dyDescent="0.2">
      <c r="A689" s="11" t="s">
        <v>9548</v>
      </c>
      <c r="B689" s="11" t="s">
        <v>10216</v>
      </c>
      <c r="C689" s="13" t="s">
        <v>10260</v>
      </c>
      <c r="D689" s="9" t="s">
        <v>10261</v>
      </c>
      <c r="E689" s="11" t="s">
        <v>10262</v>
      </c>
      <c r="F689" s="11" t="s">
        <v>10263</v>
      </c>
      <c r="G689" s="11" t="s">
        <v>10264</v>
      </c>
      <c r="H689" s="11" t="s">
        <v>10265</v>
      </c>
      <c r="I689" s="11" t="s">
        <v>10266</v>
      </c>
      <c r="J689" s="11" t="s">
        <v>10267</v>
      </c>
      <c r="K689" s="11" t="s">
        <v>10268</v>
      </c>
      <c r="L689" s="11" t="s">
        <v>10269</v>
      </c>
      <c r="M689" s="11" t="s">
        <v>10270</v>
      </c>
      <c r="N689" s="11" t="s">
        <v>10271</v>
      </c>
      <c r="O689" s="11" t="s">
        <v>10272</v>
      </c>
      <c r="P689" s="11" t="s">
        <v>10273</v>
      </c>
      <c r="Q689" s="11" t="s">
        <v>7910</v>
      </c>
      <c r="R689" s="11" t="s">
        <v>87</v>
      </c>
      <c r="S689" s="11" t="s">
        <v>87</v>
      </c>
      <c r="T689" s="11" t="s">
        <v>10274</v>
      </c>
      <c r="U689" s="14"/>
      <c r="V689" s="14"/>
      <c r="W689" s="15" t="str">
        <f t="shared" si="10"/>
        <v/>
      </c>
      <c r="X689" s="16"/>
    </row>
    <row r="690" spans="1:24" ht="56" x14ac:dyDescent="0.2">
      <c r="A690" s="11" t="s">
        <v>9548</v>
      </c>
      <c r="B690" s="11" t="s">
        <v>10216</v>
      </c>
      <c r="C690" s="13" t="s">
        <v>10275</v>
      </c>
      <c r="D690" s="9" t="s">
        <v>10276</v>
      </c>
      <c r="E690" s="11" t="s">
        <v>10277</v>
      </c>
      <c r="F690" s="11" t="s">
        <v>10278</v>
      </c>
      <c r="G690" s="11" t="s">
        <v>10279</v>
      </c>
      <c r="H690" s="11" t="s">
        <v>10280</v>
      </c>
      <c r="I690" s="11" t="s">
        <v>10281</v>
      </c>
      <c r="J690" s="11" t="s">
        <v>10282</v>
      </c>
      <c r="K690" s="11" t="s">
        <v>10283</v>
      </c>
      <c r="L690" s="11" t="s">
        <v>10284</v>
      </c>
      <c r="M690" s="11" t="s">
        <v>10285</v>
      </c>
      <c r="N690" s="11" t="s">
        <v>10286</v>
      </c>
      <c r="O690" s="11" t="s">
        <v>10287</v>
      </c>
      <c r="P690" s="11" t="s">
        <v>3124</v>
      </c>
      <c r="Q690" s="11" t="s">
        <v>2100</v>
      </c>
      <c r="R690" s="11" t="s">
        <v>87</v>
      </c>
      <c r="S690" s="11" t="s">
        <v>87</v>
      </c>
      <c r="T690" s="11" t="s">
        <v>10288</v>
      </c>
      <c r="U690" s="14"/>
      <c r="V690" s="14"/>
      <c r="W690" s="15" t="str">
        <f t="shared" si="10"/>
        <v/>
      </c>
      <c r="X690" s="16"/>
    </row>
    <row r="691" spans="1:24" ht="70" x14ac:dyDescent="0.2">
      <c r="A691" s="11" t="s">
        <v>9548</v>
      </c>
      <c r="B691" s="11" t="s">
        <v>10216</v>
      </c>
      <c r="C691" s="13" t="s">
        <v>10289</v>
      </c>
      <c r="D691" s="9" t="s">
        <v>10290</v>
      </c>
      <c r="E691" s="11" t="s">
        <v>10291</v>
      </c>
      <c r="F691" s="11" t="s">
        <v>10292</v>
      </c>
      <c r="G691" s="11" t="s">
        <v>10293</v>
      </c>
      <c r="H691" s="11" t="s">
        <v>10294</v>
      </c>
      <c r="I691" s="11" t="s">
        <v>10295</v>
      </c>
      <c r="J691" s="11" t="s">
        <v>10296</v>
      </c>
      <c r="K691" s="11" t="s">
        <v>10297</v>
      </c>
      <c r="L691" s="11" t="s">
        <v>10298</v>
      </c>
      <c r="M691" s="11" t="s">
        <v>10299</v>
      </c>
      <c r="N691" s="11" t="s">
        <v>10300</v>
      </c>
      <c r="O691" s="11" t="s">
        <v>10301</v>
      </c>
      <c r="P691" s="11" t="s">
        <v>10302</v>
      </c>
      <c r="Q691" s="11" t="s">
        <v>2100</v>
      </c>
      <c r="R691" s="11" t="s">
        <v>87</v>
      </c>
      <c r="S691" s="11" t="s">
        <v>87</v>
      </c>
      <c r="T691" s="11" t="s">
        <v>10303</v>
      </c>
      <c r="U691" s="14"/>
      <c r="V691" s="14"/>
      <c r="W691" s="15" t="str">
        <f t="shared" si="10"/>
        <v/>
      </c>
      <c r="X691" s="16"/>
    </row>
    <row r="692" spans="1:24" ht="70" x14ac:dyDescent="0.2">
      <c r="A692" s="11" t="s">
        <v>9548</v>
      </c>
      <c r="B692" s="11" t="s">
        <v>10216</v>
      </c>
      <c r="C692" s="13" t="s">
        <v>10304</v>
      </c>
      <c r="D692" s="9" t="s">
        <v>10305</v>
      </c>
      <c r="E692" s="11" t="s">
        <v>10306</v>
      </c>
      <c r="F692" s="11" t="s">
        <v>10307</v>
      </c>
      <c r="G692" s="11" t="s">
        <v>10308</v>
      </c>
      <c r="H692" s="11" t="s">
        <v>10309</v>
      </c>
      <c r="I692" s="11" t="s">
        <v>10310</v>
      </c>
      <c r="J692" s="11" t="s">
        <v>10311</v>
      </c>
      <c r="K692" s="11" t="s">
        <v>10312</v>
      </c>
      <c r="L692" s="11" t="s">
        <v>10313</v>
      </c>
      <c r="M692" s="11" t="s">
        <v>10314</v>
      </c>
      <c r="N692" s="11" t="s">
        <v>809</v>
      </c>
      <c r="O692" s="11" t="s">
        <v>10315</v>
      </c>
      <c r="P692" s="11" t="s">
        <v>8601</v>
      </c>
      <c r="Q692" s="11" t="s">
        <v>2203</v>
      </c>
      <c r="R692" s="11" t="s">
        <v>87</v>
      </c>
      <c r="S692" s="11" t="s">
        <v>87</v>
      </c>
      <c r="T692" s="11" t="s">
        <v>10316</v>
      </c>
      <c r="U692" s="14"/>
      <c r="V692" s="14"/>
      <c r="W692" s="15" t="str">
        <f t="shared" si="10"/>
        <v/>
      </c>
      <c r="X692" s="16"/>
    </row>
    <row r="693" spans="1:24" ht="70" x14ac:dyDescent="0.2">
      <c r="A693" s="11" t="s">
        <v>9548</v>
      </c>
      <c r="B693" s="11" t="s">
        <v>10216</v>
      </c>
      <c r="C693" s="13" t="s">
        <v>10317</v>
      </c>
      <c r="D693" s="9" t="s">
        <v>10318</v>
      </c>
      <c r="E693" s="11" t="s">
        <v>10319</v>
      </c>
      <c r="F693" s="11" t="s">
        <v>10320</v>
      </c>
      <c r="G693" s="11" t="s">
        <v>10321</v>
      </c>
      <c r="H693" s="11" t="s">
        <v>10322</v>
      </c>
      <c r="I693" s="11" t="s">
        <v>10323</v>
      </c>
      <c r="J693" s="11" t="s">
        <v>10324</v>
      </c>
      <c r="K693" s="11" t="s">
        <v>10325</v>
      </c>
      <c r="L693" s="11" t="s">
        <v>10326</v>
      </c>
      <c r="M693" s="11" t="s">
        <v>10327</v>
      </c>
      <c r="N693" s="11" t="s">
        <v>10328</v>
      </c>
      <c r="O693" s="11" t="s">
        <v>10329</v>
      </c>
      <c r="P693" s="11" t="s">
        <v>4385</v>
      </c>
      <c r="Q693" s="11" t="s">
        <v>4386</v>
      </c>
      <c r="R693" s="11" t="s">
        <v>87</v>
      </c>
      <c r="S693" s="11" t="s">
        <v>87</v>
      </c>
      <c r="T693" s="11" t="s">
        <v>10330</v>
      </c>
      <c r="U693" s="14"/>
      <c r="V693" s="14"/>
      <c r="W693" s="15" t="str">
        <f t="shared" si="10"/>
        <v/>
      </c>
      <c r="X693" s="16"/>
    </row>
    <row r="694" spans="1:24" ht="56" x14ac:dyDescent="0.2">
      <c r="A694" s="11" t="s">
        <v>9548</v>
      </c>
      <c r="B694" s="11" t="s">
        <v>10216</v>
      </c>
      <c r="C694" s="13" t="s">
        <v>10331</v>
      </c>
      <c r="D694" s="9" t="s">
        <v>10332</v>
      </c>
      <c r="E694" s="11" t="s">
        <v>10333</v>
      </c>
      <c r="F694" s="11" t="s">
        <v>10334</v>
      </c>
      <c r="G694" s="11" t="s">
        <v>10335</v>
      </c>
      <c r="H694" s="11" t="s">
        <v>10336</v>
      </c>
      <c r="I694" s="11" t="s">
        <v>10337</v>
      </c>
      <c r="J694" s="11" t="s">
        <v>10338</v>
      </c>
      <c r="K694" s="11" t="s">
        <v>10339</v>
      </c>
      <c r="L694" s="11" t="s">
        <v>10340</v>
      </c>
      <c r="M694" s="11" t="s">
        <v>10341</v>
      </c>
      <c r="N694" s="11" t="s">
        <v>10342</v>
      </c>
      <c r="O694" s="11" t="s">
        <v>10343</v>
      </c>
      <c r="P694" s="11" t="s">
        <v>4517</v>
      </c>
      <c r="Q694" s="11" t="s">
        <v>4722</v>
      </c>
      <c r="R694" s="11" t="s">
        <v>87</v>
      </c>
      <c r="S694" s="11" t="s">
        <v>87</v>
      </c>
      <c r="T694" s="11" t="s">
        <v>10344</v>
      </c>
      <c r="U694" s="14"/>
      <c r="V694" s="14"/>
      <c r="W694" s="15" t="str">
        <f t="shared" si="10"/>
        <v/>
      </c>
      <c r="X694" s="16"/>
    </row>
    <row r="695" spans="1:24" ht="70" x14ac:dyDescent="0.2">
      <c r="A695" s="11" t="s">
        <v>9548</v>
      </c>
      <c r="B695" s="11" t="s">
        <v>10216</v>
      </c>
      <c r="C695" s="13" t="s">
        <v>10345</v>
      </c>
      <c r="D695" s="9" t="s">
        <v>10346</v>
      </c>
      <c r="E695" s="11" t="s">
        <v>10347</v>
      </c>
      <c r="F695" s="11" t="s">
        <v>10348</v>
      </c>
      <c r="G695" s="11" t="s">
        <v>10349</v>
      </c>
      <c r="H695" s="11" t="s">
        <v>10350</v>
      </c>
      <c r="I695" s="11" t="s">
        <v>10351</v>
      </c>
      <c r="J695" s="11" t="s">
        <v>10352</v>
      </c>
      <c r="K695" s="11" t="s">
        <v>10353</v>
      </c>
      <c r="L695" s="11" t="s">
        <v>10354</v>
      </c>
      <c r="M695" s="11" t="s">
        <v>10355</v>
      </c>
      <c r="N695" s="11" t="s">
        <v>10356</v>
      </c>
      <c r="O695" s="11" t="s">
        <v>10329</v>
      </c>
      <c r="P695" s="11" t="s">
        <v>4385</v>
      </c>
      <c r="Q695" s="11" t="s">
        <v>3425</v>
      </c>
      <c r="R695" s="11" t="s">
        <v>87</v>
      </c>
      <c r="S695" s="11" t="s">
        <v>87</v>
      </c>
      <c r="T695" s="11" t="s">
        <v>10357</v>
      </c>
      <c r="U695" s="14"/>
      <c r="V695" s="14"/>
      <c r="W695" s="15" t="str">
        <f t="shared" si="10"/>
        <v/>
      </c>
      <c r="X695" s="16"/>
    </row>
    <row r="696" spans="1:24" ht="70" x14ac:dyDescent="0.2">
      <c r="A696" s="11" t="s">
        <v>9548</v>
      </c>
      <c r="B696" s="11" t="s">
        <v>10216</v>
      </c>
      <c r="C696" s="13" t="s">
        <v>10358</v>
      </c>
      <c r="D696" s="9" t="s">
        <v>10359</v>
      </c>
      <c r="E696" s="11" t="s">
        <v>10360</v>
      </c>
      <c r="F696" s="11" t="s">
        <v>10361</v>
      </c>
      <c r="G696" s="11" t="s">
        <v>10362</v>
      </c>
      <c r="H696" s="11" t="s">
        <v>10363</v>
      </c>
      <c r="I696" s="11" t="s">
        <v>10364</v>
      </c>
      <c r="J696" s="11" t="s">
        <v>10365</v>
      </c>
      <c r="K696" s="11" t="s">
        <v>10366</v>
      </c>
      <c r="L696" s="11" t="s">
        <v>10367</v>
      </c>
      <c r="M696" s="11" t="s">
        <v>10368</v>
      </c>
      <c r="N696" s="11" t="s">
        <v>10369</v>
      </c>
      <c r="O696" s="11" t="s">
        <v>10370</v>
      </c>
      <c r="P696" s="11" t="s">
        <v>4721</v>
      </c>
      <c r="Q696" s="11" t="s">
        <v>7910</v>
      </c>
      <c r="R696" s="11" t="s">
        <v>87</v>
      </c>
      <c r="S696" s="11" t="s">
        <v>87</v>
      </c>
      <c r="T696" s="11" t="s">
        <v>10371</v>
      </c>
      <c r="U696" s="14"/>
      <c r="V696" s="14"/>
      <c r="W696" s="15" t="str">
        <f t="shared" si="10"/>
        <v/>
      </c>
      <c r="X696" s="16"/>
    </row>
    <row r="697" spans="1:24" ht="70" x14ac:dyDescent="0.2">
      <c r="A697" s="11" t="s">
        <v>9548</v>
      </c>
      <c r="B697" s="11" t="s">
        <v>10216</v>
      </c>
      <c r="C697" s="13" t="s">
        <v>10372</v>
      </c>
      <c r="D697" s="9" t="s">
        <v>10373</v>
      </c>
      <c r="E697" s="11" t="s">
        <v>10374</v>
      </c>
      <c r="F697" s="11" t="s">
        <v>10375</v>
      </c>
      <c r="G697" s="11" t="s">
        <v>10376</v>
      </c>
      <c r="H697" s="11" t="s">
        <v>10377</v>
      </c>
      <c r="I697" s="11" t="s">
        <v>10378</v>
      </c>
      <c r="J697" s="11" t="s">
        <v>10379</v>
      </c>
      <c r="K697" s="11" t="s">
        <v>10380</v>
      </c>
      <c r="L697" s="11" t="s">
        <v>10381</v>
      </c>
      <c r="M697" s="11" t="s">
        <v>10382</v>
      </c>
      <c r="N697" s="11" t="s">
        <v>10383</v>
      </c>
      <c r="O697" s="11" t="s">
        <v>10384</v>
      </c>
      <c r="P697" s="11" t="s">
        <v>10074</v>
      </c>
      <c r="Q697" s="11" t="s">
        <v>3324</v>
      </c>
      <c r="R697" s="11" t="s">
        <v>87</v>
      </c>
      <c r="S697" s="11" t="s">
        <v>87</v>
      </c>
      <c r="T697" s="11" t="s">
        <v>10385</v>
      </c>
      <c r="U697" s="14"/>
      <c r="V697" s="14"/>
      <c r="W697" s="15" t="str">
        <f t="shared" si="10"/>
        <v/>
      </c>
      <c r="X697" s="16"/>
    </row>
    <row r="698" spans="1:24" ht="70" x14ac:dyDescent="0.2">
      <c r="A698" s="11" t="s">
        <v>9548</v>
      </c>
      <c r="B698" s="11" t="s">
        <v>10216</v>
      </c>
      <c r="C698" s="13" t="s">
        <v>10386</v>
      </c>
      <c r="D698" s="9" t="s">
        <v>8575</v>
      </c>
      <c r="E698" s="11" t="s">
        <v>10387</v>
      </c>
      <c r="F698" s="11" t="s">
        <v>10388</v>
      </c>
      <c r="G698" s="11" t="s">
        <v>10389</v>
      </c>
      <c r="H698" s="11" t="s">
        <v>10390</v>
      </c>
      <c r="I698" s="11" t="s">
        <v>10391</v>
      </c>
      <c r="J698" s="11" t="s">
        <v>10392</v>
      </c>
      <c r="K698" s="11" t="s">
        <v>10393</v>
      </c>
      <c r="L698" s="11" t="s">
        <v>10394</v>
      </c>
      <c r="M698" s="11" t="s">
        <v>10395</v>
      </c>
      <c r="N698" s="11" t="s">
        <v>10396</v>
      </c>
      <c r="O698" s="11" t="s">
        <v>10397</v>
      </c>
      <c r="P698" s="11" t="s">
        <v>10032</v>
      </c>
      <c r="Q698" s="11" t="s">
        <v>4386</v>
      </c>
      <c r="R698" s="11" t="s">
        <v>87</v>
      </c>
      <c r="S698" s="11" t="s">
        <v>87</v>
      </c>
      <c r="T698" s="11" t="s">
        <v>10398</v>
      </c>
      <c r="U698" s="14"/>
      <c r="V698" s="14"/>
      <c r="W698" s="15" t="str">
        <f t="shared" si="10"/>
        <v/>
      </c>
      <c r="X698" s="16"/>
    </row>
    <row r="699" spans="1:24" ht="70" x14ac:dyDescent="0.2">
      <c r="A699" s="11" t="s">
        <v>9548</v>
      </c>
      <c r="B699" s="11" t="s">
        <v>10216</v>
      </c>
      <c r="C699" s="13" t="s">
        <v>10399</v>
      </c>
      <c r="D699" s="9" t="s">
        <v>10400</v>
      </c>
      <c r="E699" s="11" t="s">
        <v>10401</v>
      </c>
      <c r="F699" s="11" t="s">
        <v>10402</v>
      </c>
      <c r="G699" s="11" t="s">
        <v>10403</v>
      </c>
      <c r="H699" s="11" t="s">
        <v>10404</v>
      </c>
      <c r="I699" s="11" t="s">
        <v>10405</v>
      </c>
      <c r="J699" s="11" t="s">
        <v>10406</v>
      </c>
      <c r="K699" s="11" t="s">
        <v>10407</v>
      </c>
      <c r="L699" s="11" t="s">
        <v>10408</v>
      </c>
      <c r="M699" s="11" t="s">
        <v>10409</v>
      </c>
      <c r="N699" s="11" t="s">
        <v>10410</v>
      </c>
      <c r="O699" s="11" t="s">
        <v>10411</v>
      </c>
      <c r="P699" s="11" t="s">
        <v>10412</v>
      </c>
      <c r="Q699" s="11" t="s">
        <v>10413</v>
      </c>
      <c r="R699" s="11" t="s">
        <v>87</v>
      </c>
      <c r="S699" s="11" t="s">
        <v>87</v>
      </c>
      <c r="T699" s="11" t="s">
        <v>10414</v>
      </c>
      <c r="U699" s="14"/>
      <c r="V699" s="14"/>
      <c r="W699" s="15" t="str">
        <f t="shared" si="10"/>
        <v/>
      </c>
      <c r="X699" s="16"/>
    </row>
    <row r="700" spans="1:24" ht="70" x14ac:dyDescent="0.2">
      <c r="A700" s="11" t="s">
        <v>9548</v>
      </c>
      <c r="B700" s="11" t="s">
        <v>10216</v>
      </c>
      <c r="C700" s="13" t="s">
        <v>10415</v>
      </c>
      <c r="D700" s="9" t="s">
        <v>10416</v>
      </c>
      <c r="E700" s="11" t="s">
        <v>10417</v>
      </c>
      <c r="F700" s="11" t="s">
        <v>10418</v>
      </c>
      <c r="G700" s="11" t="s">
        <v>10419</v>
      </c>
      <c r="H700" s="11" t="s">
        <v>10420</v>
      </c>
      <c r="I700" s="11" t="s">
        <v>10421</v>
      </c>
      <c r="J700" s="11" t="s">
        <v>10422</v>
      </c>
      <c r="K700" s="11" t="s">
        <v>10423</v>
      </c>
      <c r="L700" s="11" t="s">
        <v>10424</v>
      </c>
      <c r="M700" s="11" t="s">
        <v>10425</v>
      </c>
      <c r="N700" s="11" t="s">
        <v>10087</v>
      </c>
      <c r="O700" s="11" t="s">
        <v>10426</v>
      </c>
      <c r="P700" s="11" t="s">
        <v>10427</v>
      </c>
      <c r="Q700" s="11" t="s">
        <v>4722</v>
      </c>
      <c r="R700" s="11" t="s">
        <v>87</v>
      </c>
      <c r="S700" s="11" t="s">
        <v>87</v>
      </c>
      <c r="T700" s="11" t="s">
        <v>10428</v>
      </c>
      <c r="U700" s="14"/>
      <c r="V700" s="14"/>
      <c r="W700" s="15" t="str">
        <f t="shared" si="10"/>
        <v/>
      </c>
      <c r="X700" s="16"/>
    </row>
    <row r="701" spans="1:24" ht="70" x14ac:dyDescent="0.2">
      <c r="A701" s="11" t="s">
        <v>9548</v>
      </c>
      <c r="B701" s="11" t="s">
        <v>10216</v>
      </c>
      <c r="C701" s="13" t="s">
        <v>10429</v>
      </c>
      <c r="D701" s="9" t="s">
        <v>10430</v>
      </c>
      <c r="E701" s="11" t="s">
        <v>10431</v>
      </c>
      <c r="F701" s="11" t="s">
        <v>10432</v>
      </c>
      <c r="G701" s="11" t="s">
        <v>10433</v>
      </c>
      <c r="H701" s="11" t="s">
        <v>10434</v>
      </c>
      <c r="I701" s="11" t="s">
        <v>10435</v>
      </c>
      <c r="J701" s="11" t="s">
        <v>10436</v>
      </c>
      <c r="K701" s="11" t="s">
        <v>10437</v>
      </c>
      <c r="L701" s="11" t="s">
        <v>10438</v>
      </c>
      <c r="M701" s="11" t="s">
        <v>10439</v>
      </c>
      <c r="N701" s="11" t="s">
        <v>10440</v>
      </c>
      <c r="O701" s="11" t="s">
        <v>10441</v>
      </c>
      <c r="P701" s="11" t="s">
        <v>10442</v>
      </c>
      <c r="Q701" s="11" t="s">
        <v>7910</v>
      </c>
      <c r="R701" s="11" t="s">
        <v>87</v>
      </c>
      <c r="S701" s="11" t="s">
        <v>87</v>
      </c>
      <c r="T701" s="11" t="s">
        <v>10443</v>
      </c>
      <c r="U701" s="14"/>
      <c r="V701" s="14"/>
      <c r="W701" s="15" t="str">
        <f t="shared" si="10"/>
        <v/>
      </c>
      <c r="X701" s="16"/>
    </row>
    <row r="702" spans="1:24" ht="70" x14ac:dyDescent="0.2">
      <c r="A702" s="11" t="s">
        <v>9548</v>
      </c>
      <c r="B702" s="11" t="s">
        <v>10216</v>
      </c>
      <c r="C702" s="13" t="s">
        <v>10444</v>
      </c>
      <c r="D702" s="9" t="s">
        <v>10445</v>
      </c>
      <c r="E702" s="11" t="s">
        <v>10446</v>
      </c>
      <c r="F702" s="11" t="s">
        <v>10447</v>
      </c>
      <c r="G702" s="11" t="s">
        <v>10448</v>
      </c>
      <c r="H702" s="11" t="s">
        <v>10449</v>
      </c>
      <c r="I702" s="11" t="s">
        <v>10450</v>
      </c>
      <c r="J702" s="11" t="s">
        <v>10451</v>
      </c>
      <c r="K702" s="11" t="s">
        <v>10452</v>
      </c>
      <c r="L702" s="11" t="s">
        <v>10453</v>
      </c>
      <c r="M702" s="11" t="s">
        <v>10454</v>
      </c>
      <c r="N702" s="11" t="s">
        <v>10455</v>
      </c>
      <c r="O702" s="11" t="s">
        <v>10456</v>
      </c>
      <c r="P702" s="11" t="s">
        <v>10457</v>
      </c>
      <c r="Q702" s="11" t="s">
        <v>2716</v>
      </c>
      <c r="R702" s="11" t="s">
        <v>87</v>
      </c>
      <c r="S702" s="11" t="s">
        <v>87</v>
      </c>
      <c r="T702" s="11" t="s">
        <v>10458</v>
      </c>
      <c r="U702" s="14"/>
      <c r="V702" s="14"/>
      <c r="W702" s="15" t="str">
        <f t="shared" si="10"/>
        <v/>
      </c>
      <c r="X702" s="16"/>
    </row>
    <row r="703" spans="1:24" ht="70" x14ac:dyDescent="0.2">
      <c r="A703" s="11" t="s">
        <v>9548</v>
      </c>
      <c r="B703" s="11" t="s">
        <v>10216</v>
      </c>
      <c r="C703" s="13" t="s">
        <v>10459</v>
      </c>
      <c r="D703" s="9" t="s">
        <v>10460</v>
      </c>
      <c r="E703" s="11" t="s">
        <v>10461</v>
      </c>
      <c r="F703" s="11" t="s">
        <v>10462</v>
      </c>
      <c r="G703" s="11" t="s">
        <v>10463</v>
      </c>
      <c r="H703" s="11" t="s">
        <v>10464</v>
      </c>
      <c r="I703" s="11" t="s">
        <v>10465</v>
      </c>
      <c r="J703" s="11" t="s">
        <v>10466</v>
      </c>
      <c r="K703" s="11" t="s">
        <v>10467</v>
      </c>
      <c r="L703" s="11" t="s">
        <v>10468</v>
      </c>
      <c r="M703" s="11" t="s">
        <v>10469</v>
      </c>
      <c r="N703" s="11" t="s">
        <v>10328</v>
      </c>
      <c r="O703" s="11" t="s">
        <v>10470</v>
      </c>
      <c r="P703" s="11" t="s">
        <v>4385</v>
      </c>
      <c r="Q703" s="11" t="s">
        <v>4386</v>
      </c>
      <c r="R703" s="11" t="s">
        <v>10471</v>
      </c>
      <c r="S703" s="11" t="s">
        <v>572</v>
      </c>
      <c r="T703" s="11" t="s">
        <v>10472</v>
      </c>
      <c r="U703" s="14"/>
      <c r="V703" s="14"/>
      <c r="W703" s="15" t="str">
        <f t="shared" si="10"/>
        <v/>
      </c>
      <c r="X703" s="16"/>
    </row>
    <row r="704" spans="1:24" ht="56" x14ac:dyDescent="0.2">
      <c r="A704" s="11" t="s">
        <v>9548</v>
      </c>
      <c r="B704" s="11" t="s">
        <v>10216</v>
      </c>
      <c r="C704" s="13" t="s">
        <v>10473</v>
      </c>
      <c r="D704" s="9" t="s">
        <v>10474</v>
      </c>
      <c r="E704" s="11" t="s">
        <v>10475</v>
      </c>
      <c r="F704" s="11" t="s">
        <v>10476</v>
      </c>
      <c r="G704" s="11" t="s">
        <v>10477</v>
      </c>
      <c r="H704" s="11" t="s">
        <v>10478</v>
      </c>
      <c r="I704" s="11" t="s">
        <v>10479</v>
      </c>
      <c r="J704" s="11" t="s">
        <v>10480</v>
      </c>
      <c r="K704" s="11" t="s">
        <v>10481</v>
      </c>
      <c r="L704" s="11" t="s">
        <v>10482</v>
      </c>
      <c r="M704" s="11" t="s">
        <v>10483</v>
      </c>
      <c r="N704" s="11" t="s">
        <v>10484</v>
      </c>
      <c r="O704" s="11" t="s">
        <v>10485</v>
      </c>
      <c r="P704" s="11" t="s">
        <v>10486</v>
      </c>
      <c r="Q704" s="11" t="s">
        <v>10487</v>
      </c>
      <c r="R704" s="11" t="s">
        <v>87</v>
      </c>
      <c r="S704" s="11" t="s">
        <v>87</v>
      </c>
      <c r="T704" s="11" t="s">
        <v>10488</v>
      </c>
      <c r="U704" s="14"/>
      <c r="V704" s="14"/>
      <c r="W704" s="15" t="str">
        <f t="shared" si="10"/>
        <v/>
      </c>
      <c r="X704" s="16"/>
    </row>
    <row r="705" spans="1:24" ht="70" x14ac:dyDescent="0.2">
      <c r="A705" s="11" t="s">
        <v>9548</v>
      </c>
      <c r="B705" s="11" t="s">
        <v>10216</v>
      </c>
      <c r="C705" s="13" t="s">
        <v>10489</v>
      </c>
      <c r="D705" s="9" t="s">
        <v>10490</v>
      </c>
      <c r="E705" s="11" t="s">
        <v>10491</v>
      </c>
      <c r="F705" s="11" t="s">
        <v>10492</v>
      </c>
      <c r="G705" s="11" t="s">
        <v>10493</v>
      </c>
      <c r="H705" s="11" t="s">
        <v>10494</v>
      </c>
      <c r="I705" s="11" t="s">
        <v>10495</v>
      </c>
      <c r="J705" s="11" t="s">
        <v>10496</v>
      </c>
      <c r="K705" s="11" t="s">
        <v>10497</v>
      </c>
      <c r="L705" s="11" t="s">
        <v>10498</v>
      </c>
      <c r="M705" s="11" t="s">
        <v>10499</v>
      </c>
      <c r="N705" s="11" t="s">
        <v>10500</v>
      </c>
      <c r="O705" s="11" t="s">
        <v>10501</v>
      </c>
      <c r="P705" s="11" t="s">
        <v>10502</v>
      </c>
      <c r="Q705" s="11" t="s">
        <v>4722</v>
      </c>
      <c r="R705" s="11" t="s">
        <v>87</v>
      </c>
      <c r="S705" s="11" t="s">
        <v>87</v>
      </c>
      <c r="T705" s="11" t="s">
        <v>10503</v>
      </c>
      <c r="U705" s="14"/>
      <c r="V705" s="14"/>
      <c r="W705" s="15" t="str">
        <f t="shared" si="10"/>
        <v/>
      </c>
      <c r="X705" s="16"/>
    </row>
    <row r="706" spans="1:24" ht="70" x14ac:dyDescent="0.2">
      <c r="A706" s="11" t="s">
        <v>9548</v>
      </c>
      <c r="B706" s="11" t="s">
        <v>10216</v>
      </c>
      <c r="C706" s="13" t="s">
        <v>10504</v>
      </c>
      <c r="D706" s="9" t="s">
        <v>10505</v>
      </c>
      <c r="E706" s="11" t="s">
        <v>10506</v>
      </c>
      <c r="F706" s="11" t="s">
        <v>10507</v>
      </c>
      <c r="G706" s="11" t="s">
        <v>10508</v>
      </c>
      <c r="H706" s="11" t="s">
        <v>10509</v>
      </c>
      <c r="I706" s="11" t="s">
        <v>10510</v>
      </c>
      <c r="J706" s="11" t="s">
        <v>10511</v>
      </c>
      <c r="K706" s="11" t="s">
        <v>10512</v>
      </c>
      <c r="L706" s="11" t="s">
        <v>10513</v>
      </c>
      <c r="M706" s="11" t="s">
        <v>10514</v>
      </c>
      <c r="N706" s="11" t="s">
        <v>10515</v>
      </c>
      <c r="O706" s="11" t="s">
        <v>10516</v>
      </c>
      <c r="P706" s="11" t="s">
        <v>2099</v>
      </c>
      <c r="Q706" s="11" t="s">
        <v>3324</v>
      </c>
      <c r="R706" s="11" t="s">
        <v>87</v>
      </c>
      <c r="S706" s="11" t="s">
        <v>87</v>
      </c>
      <c r="T706" s="11" t="s">
        <v>10517</v>
      </c>
      <c r="U706" s="14"/>
      <c r="V706" s="14"/>
      <c r="W706" s="15" t="str">
        <f t="shared" ref="W706:W769" si="11">IF(AND(ISNUMBER(U706),ISNUMBER(V706)),V706-U706,"")</f>
        <v/>
      </c>
      <c r="X706" s="16"/>
    </row>
    <row r="707" spans="1:24" ht="70" x14ac:dyDescent="0.2">
      <c r="A707" s="11" t="s">
        <v>9548</v>
      </c>
      <c r="B707" s="11" t="s">
        <v>10216</v>
      </c>
      <c r="C707" s="13" t="s">
        <v>10518</v>
      </c>
      <c r="D707" s="9" t="s">
        <v>10519</v>
      </c>
      <c r="E707" s="11" t="s">
        <v>10520</v>
      </c>
      <c r="F707" s="11" t="s">
        <v>10521</v>
      </c>
      <c r="G707" s="11" t="s">
        <v>10522</v>
      </c>
      <c r="H707" s="11" t="s">
        <v>10523</v>
      </c>
      <c r="I707" s="11" t="s">
        <v>10524</v>
      </c>
      <c r="J707" s="11" t="s">
        <v>10525</v>
      </c>
      <c r="K707" s="11" t="s">
        <v>10526</v>
      </c>
      <c r="L707" s="11" t="s">
        <v>10527</v>
      </c>
      <c r="M707" s="11" t="s">
        <v>10528</v>
      </c>
      <c r="N707" s="11" t="s">
        <v>1965</v>
      </c>
      <c r="O707" s="11" t="s">
        <v>3470</v>
      </c>
      <c r="P707" s="11" t="s">
        <v>2145</v>
      </c>
      <c r="Q707" s="11" t="s">
        <v>1984</v>
      </c>
      <c r="R707" s="11" t="s">
        <v>87</v>
      </c>
      <c r="S707" s="11" t="s">
        <v>87</v>
      </c>
      <c r="T707" s="11" t="s">
        <v>10529</v>
      </c>
      <c r="U707" s="14"/>
      <c r="V707" s="14"/>
      <c r="W707" s="15" t="str">
        <f t="shared" si="11"/>
        <v/>
      </c>
      <c r="X707" s="16"/>
    </row>
    <row r="708" spans="1:24" ht="70" x14ac:dyDescent="0.2">
      <c r="A708" s="11" t="s">
        <v>9548</v>
      </c>
      <c r="B708" s="11" t="s">
        <v>10216</v>
      </c>
      <c r="C708" s="13" t="s">
        <v>10530</v>
      </c>
      <c r="D708" s="9" t="s">
        <v>10531</v>
      </c>
      <c r="E708" s="11" t="s">
        <v>10532</v>
      </c>
      <c r="F708" s="11" t="s">
        <v>10533</v>
      </c>
      <c r="G708" s="11" t="s">
        <v>10534</v>
      </c>
      <c r="H708" s="11" t="s">
        <v>10535</v>
      </c>
      <c r="I708" s="11" t="s">
        <v>10536</v>
      </c>
      <c r="J708" s="11" t="s">
        <v>10537</v>
      </c>
      <c r="K708" s="11" t="s">
        <v>10538</v>
      </c>
      <c r="L708" s="11" t="s">
        <v>10539</v>
      </c>
      <c r="M708" s="11" t="s">
        <v>10540</v>
      </c>
      <c r="N708" s="11" t="s">
        <v>10541</v>
      </c>
      <c r="O708" s="11" t="s">
        <v>10542</v>
      </c>
      <c r="P708" s="11" t="s">
        <v>10543</v>
      </c>
      <c r="Q708" s="11" t="s">
        <v>7910</v>
      </c>
      <c r="R708" s="11" t="s">
        <v>87</v>
      </c>
      <c r="S708" s="11" t="s">
        <v>87</v>
      </c>
      <c r="T708" s="11" t="s">
        <v>10544</v>
      </c>
      <c r="U708" s="14"/>
      <c r="V708" s="14"/>
      <c r="W708" s="15" t="str">
        <f t="shared" si="11"/>
        <v/>
      </c>
      <c r="X708" s="16"/>
    </row>
    <row r="709" spans="1:24" ht="70" x14ac:dyDescent="0.2">
      <c r="A709" s="11" t="s">
        <v>9548</v>
      </c>
      <c r="B709" s="11" t="s">
        <v>10545</v>
      </c>
      <c r="C709" s="13" t="s">
        <v>10546</v>
      </c>
      <c r="D709" s="9" t="s">
        <v>10547</v>
      </c>
      <c r="E709" s="11" t="s">
        <v>10548</v>
      </c>
      <c r="F709" s="11" t="s">
        <v>10549</v>
      </c>
      <c r="G709" s="11" t="s">
        <v>10550</v>
      </c>
      <c r="H709" s="11" t="s">
        <v>10551</v>
      </c>
      <c r="I709" s="11" t="s">
        <v>10552</v>
      </c>
      <c r="J709" s="11" t="s">
        <v>10553</v>
      </c>
      <c r="K709" s="11" t="s">
        <v>10554</v>
      </c>
      <c r="L709" s="11" t="s">
        <v>10555</v>
      </c>
      <c r="M709" s="11" t="s">
        <v>10556</v>
      </c>
      <c r="N709" s="11" t="s">
        <v>10557</v>
      </c>
      <c r="O709" s="11" t="s">
        <v>10558</v>
      </c>
      <c r="P709" s="11" t="s">
        <v>4240</v>
      </c>
      <c r="Q709" s="11" t="s">
        <v>10559</v>
      </c>
      <c r="R709" s="11" t="s">
        <v>87</v>
      </c>
      <c r="S709" s="11" t="s">
        <v>87</v>
      </c>
      <c r="T709" s="11" t="s">
        <v>10560</v>
      </c>
      <c r="U709" s="14"/>
      <c r="V709" s="14"/>
      <c r="W709" s="15" t="str">
        <f t="shared" si="11"/>
        <v/>
      </c>
      <c r="X709" s="16"/>
    </row>
    <row r="710" spans="1:24" ht="70" x14ac:dyDescent="0.2">
      <c r="A710" s="11" t="s">
        <v>9548</v>
      </c>
      <c r="B710" s="11" t="s">
        <v>10545</v>
      </c>
      <c r="C710" s="13" t="s">
        <v>10561</v>
      </c>
      <c r="D710" s="9" t="s">
        <v>10562</v>
      </c>
      <c r="E710" s="11" t="s">
        <v>10563</v>
      </c>
      <c r="F710" s="11" t="s">
        <v>10564</v>
      </c>
      <c r="G710" s="11" t="s">
        <v>10565</v>
      </c>
      <c r="H710" s="11" t="s">
        <v>10566</v>
      </c>
      <c r="I710" s="11" t="s">
        <v>10567</v>
      </c>
      <c r="J710" s="11" t="s">
        <v>10568</v>
      </c>
      <c r="K710" s="11" t="s">
        <v>10569</v>
      </c>
      <c r="L710" s="11" t="s">
        <v>10570</v>
      </c>
      <c r="M710" s="11" t="s">
        <v>10571</v>
      </c>
      <c r="N710" s="11" t="s">
        <v>10572</v>
      </c>
      <c r="O710" s="11" t="s">
        <v>10573</v>
      </c>
      <c r="P710" s="11" t="s">
        <v>10574</v>
      </c>
      <c r="Q710" s="11" t="s">
        <v>10575</v>
      </c>
      <c r="R710" s="11" t="s">
        <v>87</v>
      </c>
      <c r="S710" s="11" t="s">
        <v>87</v>
      </c>
      <c r="T710" s="11" t="s">
        <v>10576</v>
      </c>
      <c r="U710" s="14"/>
      <c r="V710" s="14"/>
      <c r="W710" s="15" t="str">
        <f t="shared" si="11"/>
        <v/>
      </c>
      <c r="X710" s="16"/>
    </row>
    <row r="711" spans="1:24" ht="70" x14ac:dyDescent="0.2">
      <c r="A711" s="11" t="s">
        <v>9548</v>
      </c>
      <c r="B711" s="11" t="s">
        <v>10545</v>
      </c>
      <c r="C711" s="13" t="s">
        <v>10577</v>
      </c>
      <c r="D711" s="9" t="s">
        <v>10578</v>
      </c>
      <c r="E711" s="11" t="s">
        <v>10579</v>
      </c>
      <c r="F711" s="11" t="s">
        <v>10580</v>
      </c>
      <c r="G711" s="11" t="s">
        <v>10581</v>
      </c>
      <c r="H711" s="11" t="s">
        <v>10582</v>
      </c>
      <c r="I711" s="11" t="s">
        <v>10583</v>
      </c>
      <c r="J711" s="11" t="s">
        <v>10584</v>
      </c>
      <c r="K711" s="11" t="s">
        <v>10585</v>
      </c>
      <c r="L711" s="11" t="s">
        <v>10586</v>
      </c>
      <c r="M711" s="11" t="s">
        <v>10587</v>
      </c>
      <c r="N711" s="11" t="s">
        <v>10356</v>
      </c>
      <c r="O711" s="11" t="s">
        <v>10588</v>
      </c>
      <c r="P711" s="11" t="s">
        <v>2099</v>
      </c>
      <c r="Q711" s="11" t="s">
        <v>4444</v>
      </c>
      <c r="R711" s="11" t="s">
        <v>87</v>
      </c>
      <c r="S711" s="11" t="s">
        <v>87</v>
      </c>
      <c r="T711" s="11" t="s">
        <v>10589</v>
      </c>
      <c r="U711" s="14"/>
      <c r="V711" s="14"/>
      <c r="W711" s="15" t="str">
        <f t="shared" si="11"/>
        <v/>
      </c>
      <c r="X711" s="16"/>
    </row>
    <row r="712" spans="1:24" ht="56" x14ac:dyDescent="0.2">
      <c r="A712" s="11" t="s">
        <v>9548</v>
      </c>
      <c r="B712" s="11" t="s">
        <v>10545</v>
      </c>
      <c r="C712" s="13" t="s">
        <v>10590</v>
      </c>
      <c r="D712" s="9" t="s">
        <v>10591</v>
      </c>
      <c r="E712" s="11" t="s">
        <v>10592</v>
      </c>
      <c r="F712" s="11" t="s">
        <v>10593</v>
      </c>
      <c r="G712" s="11" t="s">
        <v>10594</v>
      </c>
      <c r="H712" s="11" t="s">
        <v>10595</v>
      </c>
      <c r="I712" s="11" t="s">
        <v>10596</v>
      </c>
      <c r="J712" s="11" t="s">
        <v>10597</v>
      </c>
      <c r="K712" s="11" t="s">
        <v>10598</v>
      </c>
      <c r="L712" s="11" t="s">
        <v>10599</v>
      </c>
      <c r="M712" s="11" t="s">
        <v>10600</v>
      </c>
      <c r="N712" s="11" t="s">
        <v>10601</v>
      </c>
      <c r="O712" s="11" t="s">
        <v>10602</v>
      </c>
      <c r="P712" s="11" t="s">
        <v>4385</v>
      </c>
      <c r="Q712" s="11" t="s">
        <v>3951</v>
      </c>
      <c r="R712" s="11" t="s">
        <v>87</v>
      </c>
      <c r="S712" s="11" t="s">
        <v>87</v>
      </c>
      <c r="T712" s="11" t="s">
        <v>10603</v>
      </c>
      <c r="U712" s="14"/>
      <c r="V712" s="14"/>
      <c r="W712" s="15" t="str">
        <f t="shared" si="11"/>
        <v/>
      </c>
      <c r="X712" s="16"/>
    </row>
    <row r="713" spans="1:24" ht="56" x14ac:dyDescent="0.2">
      <c r="A713" s="11" t="s">
        <v>9548</v>
      </c>
      <c r="B713" s="11" t="s">
        <v>10545</v>
      </c>
      <c r="C713" s="13" t="s">
        <v>10604</v>
      </c>
      <c r="D713" s="9" t="s">
        <v>10605</v>
      </c>
      <c r="E713" s="11" t="s">
        <v>10606</v>
      </c>
      <c r="F713" s="11" t="s">
        <v>10607</v>
      </c>
      <c r="G713" s="11" t="s">
        <v>10608</v>
      </c>
      <c r="H713" s="11" t="s">
        <v>10609</v>
      </c>
      <c r="I713" s="11" t="s">
        <v>10610</v>
      </c>
      <c r="J713" s="11" t="s">
        <v>10611</v>
      </c>
      <c r="K713" s="11" t="s">
        <v>10612</v>
      </c>
      <c r="L713" s="11" t="s">
        <v>10613</v>
      </c>
      <c r="M713" s="11" t="s">
        <v>10614</v>
      </c>
      <c r="N713" s="11" t="s">
        <v>10615</v>
      </c>
      <c r="O713" s="11" t="s">
        <v>9486</v>
      </c>
      <c r="P713" s="11" t="s">
        <v>10616</v>
      </c>
      <c r="Q713" s="11" t="s">
        <v>9487</v>
      </c>
      <c r="R713" s="11" t="s">
        <v>87</v>
      </c>
      <c r="S713" s="11" t="s">
        <v>87</v>
      </c>
      <c r="T713" s="11" t="s">
        <v>10617</v>
      </c>
      <c r="U713" s="14"/>
      <c r="V713" s="14"/>
      <c r="W713" s="15" t="str">
        <f t="shared" si="11"/>
        <v/>
      </c>
      <c r="X713" s="16"/>
    </row>
    <row r="714" spans="1:24" ht="56" x14ac:dyDescent="0.2">
      <c r="A714" s="11" t="s">
        <v>9548</v>
      </c>
      <c r="B714" s="11" t="s">
        <v>10545</v>
      </c>
      <c r="C714" s="13" t="s">
        <v>10618</v>
      </c>
      <c r="D714" s="9" t="s">
        <v>10619</v>
      </c>
      <c r="E714" s="11" t="s">
        <v>10620</v>
      </c>
      <c r="F714" s="11" t="s">
        <v>10621</v>
      </c>
      <c r="G714" s="11" t="s">
        <v>10622</v>
      </c>
      <c r="H714" s="11" t="s">
        <v>10623</v>
      </c>
      <c r="I714" s="11" t="s">
        <v>10624</v>
      </c>
      <c r="J714" s="11" t="s">
        <v>10625</v>
      </c>
      <c r="K714" s="11" t="s">
        <v>10626</v>
      </c>
      <c r="L714" s="11" t="s">
        <v>10627</v>
      </c>
      <c r="M714" s="11" t="s">
        <v>10628</v>
      </c>
      <c r="N714" s="11" t="s">
        <v>10629</v>
      </c>
      <c r="O714" s="11" t="s">
        <v>10630</v>
      </c>
      <c r="P714" s="11" t="s">
        <v>10631</v>
      </c>
      <c r="Q714" s="11" t="s">
        <v>10632</v>
      </c>
      <c r="R714" s="11" t="s">
        <v>87</v>
      </c>
      <c r="S714" s="11" t="s">
        <v>87</v>
      </c>
      <c r="T714" s="11" t="s">
        <v>10633</v>
      </c>
      <c r="U714" s="14"/>
      <c r="V714" s="14"/>
      <c r="W714" s="15" t="str">
        <f t="shared" si="11"/>
        <v/>
      </c>
      <c r="X714" s="16"/>
    </row>
    <row r="715" spans="1:24" ht="70" x14ac:dyDescent="0.2">
      <c r="A715" s="11" t="s">
        <v>9548</v>
      </c>
      <c r="B715" s="11" t="s">
        <v>10545</v>
      </c>
      <c r="C715" s="13" t="s">
        <v>10634</v>
      </c>
      <c r="D715" s="9" t="s">
        <v>10635</v>
      </c>
      <c r="E715" s="11" t="s">
        <v>10636</v>
      </c>
      <c r="F715" s="11" t="s">
        <v>10637</v>
      </c>
      <c r="G715" s="11" t="s">
        <v>10638</v>
      </c>
      <c r="H715" s="11" t="s">
        <v>10639</v>
      </c>
      <c r="I715" s="11" t="s">
        <v>10640</v>
      </c>
      <c r="J715" s="11" t="s">
        <v>10641</v>
      </c>
      <c r="K715" s="11" t="s">
        <v>10642</v>
      </c>
      <c r="L715" s="11" t="s">
        <v>10643</v>
      </c>
      <c r="M715" s="11" t="s">
        <v>10644</v>
      </c>
      <c r="N715" s="11" t="s">
        <v>10645</v>
      </c>
      <c r="O715" s="11" t="s">
        <v>10646</v>
      </c>
      <c r="P715" s="11" t="s">
        <v>10631</v>
      </c>
      <c r="Q715" s="11" t="s">
        <v>1432</v>
      </c>
      <c r="R715" s="11" t="s">
        <v>87</v>
      </c>
      <c r="S715" s="11" t="s">
        <v>87</v>
      </c>
      <c r="T715" s="11" t="s">
        <v>10647</v>
      </c>
      <c r="U715" s="14"/>
      <c r="V715" s="14"/>
      <c r="W715" s="15" t="str">
        <f t="shared" si="11"/>
        <v/>
      </c>
      <c r="X715" s="16"/>
    </row>
    <row r="716" spans="1:24" ht="70" x14ac:dyDescent="0.2">
      <c r="A716" s="11" t="s">
        <v>9548</v>
      </c>
      <c r="B716" s="11" t="s">
        <v>10545</v>
      </c>
      <c r="C716" s="13" t="s">
        <v>10648</v>
      </c>
      <c r="D716" s="9" t="s">
        <v>10649</v>
      </c>
      <c r="E716" s="11" t="s">
        <v>10650</v>
      </c>
      <c r="F716" s="11" t="s">
        <v>10651</v>
      </c>
      <c r="G716" s="11" t="s">
        <v>10652</v>
      </c>
      <c r="H716" s="11" t="s">
        <v>10653</v>
      </c>
      <c r="I716" s="11" t="s">
        <v>10654</v>
      </c>
      <c r="J716" s="11" t="s">
        <v>10655</v>
      </c>
      <c r="K716" s="11" t="s">
        <v>10656</v>
      </c>
      <c r="L716" s="11" t="s">
        <v>10657</v>
      </c>
      <c r="M716" s="11" t="s">
        <v>10658</v>
      </c>
      <c r="N716" s="11" t="s">
        <v>10629</v>
      </c>
      <c r="O716" s="11" t="s">
        <v>10659</v>
      </c>
      <c r="P716" s="11" t="s">
        <v>10660</v>
      </c>
      <c r="Q716" s="11" t="s">
        <v>9487</v>
      </c>
      <c r="R716" s="11" t="s">
        <v>87</v>
      </c>
      <c r="S716" s="11" t="s">
        <v>87</v>
      </c>
      <c r="T716" s="11" t="s">
        <v>10661</v>
      </c>
      <c r="U716" s="14"/>
      <c r="V716" s="14"/>
      <c r="W716" s="15" t="str">
        <f t="shared" si="11"/>
        <v/>
      </c>
      <c r="X716" s="16"/>
    </row>
    <row r="717" spans="1:24" ht="70" x14ac:dyDescent="0.2">
      <c r="A717" s="11" t="s">
        <v>9548</v>
      </c>
      <c r="B717" s="11" t="s">
        <v>10545</v>
      </c>
      <c r="C717" s="13" t="s">
        <v>10662</v>
      </c>
      <c r="D717" s="9" t="s">
        <v>10663</v>
      </c>
      <c r="E717" s="11" t="s">
        <v>10664</v>
      </c>
      <c r="F717" s="11" t="s">
        <v>10665</v>
      </c>
      <c r="G717" s="11" t="s">
        <v>10666</v>
      </c>
      <c r="H717" s="11" t="s">
        <v>10667</v>
      </c>
      <c r="I717" s="11" t="s">
        <v>10668</v>
      </c>
      <c r="J717" s="11" t="s">
        <v>10669</v>
      </c>
      <c r="K717" s="11" t="s">
        <v>10670</v>
      </c>
      <c r="L717" s="11" t="s">
        <v>10671</v>
      </c>
      <c r="M717" s="11" t="s">
        <v>10672</v>
      </c>
      <c r="N717" s="11" t="s">
        <v>10673</v>
      </c>
      <c r="O717" s="11" t="s">
        <v>10674</v>
      </c>
      <c r="P717" s="11" t="s">
        <v>10675</v>
      </c>
      <c r="Q717" s="11" t="s">
        <v>10676</v>
      </c>
      <c r="R717" s="11" t="s">
        <v>87</v>
      </c>
      <c r="S717" s="11" t="s">
        <v>87</v>
      </c>
      <c r="T717" s="11" t="s">
        <v>10677</v>
      </c>
      <c r="U717" s="14"/>
      <c r="V717" s="14"/>
      <c r="W717" s="15" t="str">
        <f t="shared" si="11"/>
        <v/>
      </c>
      <c r="X717" s="16"/>
    </row>
    <row r="718" spans="1:24" ht="70" x14ac:dyDescent="0.2">
      <c r="A718" s="11" t="s">
        <v>9548</v>
      </c>
      <c r="B718" s="11" t="s">
        <v>10545</v>
      </c>
      <c r="C718" s="13" t="s">
        <v>10678</v>
      </c>
      <c r="D718" s="9" t="s">
        <v>10679</v>
      </c>
      <c r="E718" s="11" t="s">
        <v>10680</v>
      </c>
      <c r="F718" s="11" t="s">
        <v>10681</v>
      </c>
      <c r="G718" s="11" t="s">
        <v>10682</v>
      </c>
      <c r="H718" s="11" t="s">
        <v>10683</v>
      </c>
      <c r="I718" s="11" t="s">
        <v>10684</v>
      </c>
      <c r="J718" s="11" t="s">
        <v>10685</v>
      </c>
      <c r="K718" s="11" t="s">
        <v>10686</v>
      </c>
      <c r="L718" s="11" t="s">
        <v>10687</v>
      </c>
      <c r="M718" s="11" t="s">
        <v>10688</v>
      </c>
      <c r="N718" s="11" t="s">
        <v>10689</v>
      </c>
      <c r="O718" s="11" t="s">
        <v>10690</v>
      </c>
      <c r="P718" s="11" t="s">
        <v>2731</v>
      </c>
      <c r="Q718" s="11" t="s">
        <v>2203</v>
      </c>
      <c r="R718" s="11" t="s">
        <v>87</v>
      </c>
      <c r="S718" s="11" t="s">
        <v>87</v>
      </c>
      <c r="T718" s="11" t="s">
        <v>10691</v>
      </c>
      <c r="U718" s="14"/>
      <c r="V718" s="14"/>
      <c r="W718" s="15" t="str">
        <f t="shared" si="11"/>
        <v/>
      </c>
      <c r="X718" s="16"/>
    </row>
    <row r="719" spans="1:24" ht="70" x14ac:dyDescent="0.2">
      <c r="A719" s="11" t="s">
        <v>9548</v>
      </c>
      <c r="B719" s="11" t="s">
        <v>10545</v>
      </c>
      <c r="C719" s="13" t="s">
        <v>10692</v>
      </c>
      <c r="D719" s="9" t="s">
        <v>10693</v>
      </c>
      <c r="E719" s="11" t="s">
        <v>10694</v>
      </c>
      <c r="F719" s="11" t="s">
        <v>10695</v>
      </c>
      <c r="G719" s="11" t="s">
        <v>10696</v>
      </c>
      <c r="H719" s="11" t="s">
        <v>10697</v>
      </c>
      <c r="I719" s="11" t="s">
        <v>10698</v>
      </c>
      <c r="J719" s="11" t="s">
        <v>10699</v>
      </c>
      <c r="K719" s="11" t="s">
        <v>10700</v>
      </c>
      <c r="L719" s="11" t="s">
        <v>10701</v>
      </c>
      <c r="M719" s="11" t="s">
        <v>10702</v>
      </c>
      <c r="N719" s="11" t="s">
        <v>10703</v>
      </c>
      <c r="O719" s="11" t="s">
        <v>10704</v>
      </c>
      <c r="P719" s="11" t="s">
        <v>3424</v>
      </c>
      <c r="Q719" s="11" t="s">
        <v>4444</v>
      </c>
      <c r="R719" s="11" t="s">
        <v>87</v>
      </c>
      <c r="S719" s="11" t="s">
        <v>87</v>
      </c>
      <c r="T719" s="11" t="s">
        <v>10705</v>
      </c>
      <c r="U719" s="14"/>
      <c r="V719" s="14"/>
      <c r="W719" s="15" t="str">
        <f t="shared" si="11"/>
        <v/>
      </c>
      <c r="X719" s="16"/>
    </row>
    <row r="720" spans="1:24" ht="70" x14ac:dyDescent="0.2">
      <c r="A720" s="11" t="s">
        <v>9548</v>
      </c>
      <c r="B720" s="11" t="s">
        <v>10545</v>
      </c>
      <c r="C720" s="13" t="s">
        <v>10706</v>
      </c>
      <c r="D720" s="9" t="s">
        <v>10707</v>
      </c>
      <c r="E720" s="11" t="s">
        <v>10708</v>
      </c>
      <c r="F720" s="11" t="s">
        <v>10709</v>
      </c>
      <c r="G720" s="11" t="s">
        <v>10710</v>
      </c>
      <c r="H720" s="11" t="s">
        <v>10711</v>
      </c>
      <c r="I720" s="11" t="s">
        <v>10712</v>
      </c>
      <c r="J720" s="11" t="s">
        <v>10713</v>
      </c>
      <c r="K720" s="11" t="s">
        <v>10714</v>
      </c>
      <c r="L720" s="11" t="s">
        <v>10715</v>
      </c>
      <c r="M720" s="11" t="s">
        <v>10716</v>
      </c>
      <c r="N720" s="11" t="s">
        <v>10717</v>
      </c>
      <c r="O720" s="11" t="s">
        <v>10718</v>
      </c>
      <c r="P720" s="11" t="s">
        <v>9767</v>
      </c>
      <c r="Q720" s="11" t="s">
        <v>5981</v>
      </c>
      <c r="R720" s="11" t="s">
        <v>87</v>
      </c>
      <c r="S720" s="11" t="s">
        <v>87</v>
      </c>
      <c r="T720" s="11" t="s">
        <v>10719</v>
      </c>
      <c r="U720" s="14"/>
      <c r="V720" s="14"/>
      <c r="W720" s="15" t="str">
        <f t="shared" si="11"/>
        <v/>
      </c>
      <c r="X720" s="16"/>
    </row>
    <row r="721" spans="1:24" ht="70" x14ac:dyDescent="0.2">
      <c r="A721" s="11" t="s">
        <v>9548</v>
      </c>
      <c r="B721" s="11" t="s">
        <v>10545</v>
      </c>
      <c r="C721" s="13" t="s">
        <v>10720</v>
      </c>
      <c r="D721" s="9" t="s">
        <v>10721</v>
      </c>
      <c r="E721" s="11" t="s">
        <v>10722</v>
      </c>
      <c r="F721" s="11" t="s">
        <v>10723</v>
      </c>
      <c r="G721" s="11" t="s">
        <v>10724</v>
      </c>
      <c r="H721" s="11" t="s">
        <v>10725</v>
      </c>
      <c r="I721" s="11" t="s">
        <v>10726</v>
      </c>
      <c r="J721" s="11" t="s">
        <v>10727</v>
      </c>
      <c r="K721" s="11" t="s">
        <v>10728</v>
      </c>
      <c r="L721" s="11" t="s">
        <v>10729</v>
      </c>
      <c r="M721" s="11" t="s">
        <v>10730</v>
      </c>
      <c r="N721" s="11" t="s">
        <v>10731</v>
      </c>
      <c r="O721" s="11" t="s">
        <v>10732</v>
      </c>
      <c r="P721" s="11" t="s">
        <v>10733</v>
      </c>
      <c r="Q721" s="11" t="s">
        <v>1294</v>
      </c>
      <c r="R721" s="11" t="s">
        <v>87</v>
      </c>
      <c r="S721" s="11" t="s">
        <v>87</v>
      </c>
      <c r="T721" s="11" t="s">
        <v>10734</v>
      </c>
      <c r="U721" s="14"/>
      <c r="V721" s="14"/>
      <c r="W721" s="15" t="str">
        <f t="shared" si="11"/>
        <v/>
      </c>
      <c r="X721" s="16"/>
    </row>
    <row r="722" spans="1:24" ht="70" x14ac:dyDescent="0.2">
      <c r="A722" s="11" t="s">
        <v>9548</v>
      </c>
      <c r="B722" s="11" t="s">
        <v>10545</v>
      </c>
      <c r="C722" s="13" t="s">
        <v>10735</v>
      </c>
      <c r="D722" s="9" t="s">
        <v>10736</v>
      </c>
      <c r="E722" s="11" t="s">
        <v>10737</v>
      </c>
      <c r="F722" s="11" t="s">
        <v>10738</v>
      </c>
      <c r="G722" s="11" t="s">
        <v>10739</v>
      </c>
      <c r="H722" s="11" t="s">
        <v>10740</v>
      </c>
      <c r="I722" s="11" t="s">
        <v>10741</v>
      </c>
      <c r="J722" s="11" t="s">
        <v>10742</v>
      </c>
      <c r="K722" s="11" t="s">
        <v>10743</v>
      </c>
      <c r="L722" s="11" t="s">
        <v>10744</v>
      </c>
      <c r="M722" s="11" t="s">
        <v>10745</v>
      </c>
      <c r="N722" s="11" t="s">
        <v>10746</v>
      </c>
      <c r="O722" s="11" t="s">
        <v>10747</v>
      </c>
      <c r="P722" s="11" t="s">
        <v>10748</v>
      </c>
      <c r="Q722" s="11" t="s">
        <v>9503</v>
      </c>
      <c r="R722" s="11" t="s">
        <v>87</v>
      </c>
      <c r="S722" s="11" t="s">
        <v>87</v>
      </c>
      <c r="T722" s="11" t="s">
        <v>10749</v>
      </c>
      <c r="U722" s="14"/>
      <c r="V722" s="14"/>
      <c r="W722" s="15" t="str">
        <f t="shared" si="11"/>
        <v/>
      </c>
      <c r="X722" s="16"/>
    </row>
    <row r="723" spans="1:24" ht="70" x14ac:dyDescent="0.2">
      <c r="A723" s="11" t="s">
        <v>9548</v>
      </c>
      <c r="B723" s="11" t="s">
        <v>10545</v>
      </c>
      <c r="C723" s="13" t="s">
        <v>10750</v>
      </c>
      <c r="D723" s="9" t="s">
        <v>10751</v>
      </c>
      <c r="E723" s="11" t="s">
        <v>10752</v>
      </c>
      <c r="F723" s="11" t="s">
        <v>10753</v>
      </c>
      <c r="G723" s="11" t="s">
        <v>10754</v>
      </c>
      <c r="H723" s="11" t="s">
        <v>10755</v>
      </c>
      <c r="I723" s="11" t="s">
        <v>10756</v>
      </c>
      <c r="J723" s="11" t="s">
        <v>10757</v>
      </c>
      <c r="K723" s="11" t="s">
        <v>10758</v>
      </c>
      <c r="L723" s="11" t="s">
        <v>10759</v>
      </c>
      <c r="M723" s="11" t="s">
        <v>10760</v>
      </c>
      <c r="N723" s="11" t="s">
        <v>10761</v>
      </c>
      <c r="O723" s="11" t="s">
        <v>10674</v>
      </c>
      <c r="P723" s="11" t="s">
        <v>10762</v>
      </c>
      <c r="Q723" s="11" t="s">
        <v>1432</v>
      </c>
      <c r="R723" s="11" t="s">
        <v>87</v>
      </c>
      <c r="S723" s="11" t="s">
        <v>87</v>
      </c>
      <c r="T723" s="11" t="s">
        <v>10763</v>
      </c>
      <c r="U723" s="14"/>
      <c r="V723" s="14"/>
      <c r="W723" s="15" t="str">
        <f t="shared" si="11"/>
        <v/>
      </c>
      <c r="X723" s="16"/>
    </row>
    <row r="724" spans="1:24" ht="70" x14ac:dyDescent="0.2">
      <c r="A724" s="11" t="s">
        <v>9548</v>
      </c>
      <c r="B724" s="11" t="s">
        <v>10545</v>
      </c>
      <c r="C724" s="13" t="s">
        <v>10764</v>
      </c>
      <c r="D724" s="9" t="s">
        <v>10765</v>
      </c>
      <c r="E724" s="11" t="s">
        <v>10766</v>
      </c>
      <c r="F724" s="11" t="s">
        <v>10767</v>
      </c>
      <c r="G724" s="11" t="s">
        <v>10768</v>
      </c>
      <c r="H724" s="11" t="s">
        <v>10769</v>
      </c>
      <c r="I724" s="11" t="s">
        <v>10770</v>
      </c>
      <c r="J724" s="11" t="s">
        <v>10771</v>
      </c>
      <c r="K724" s="11" t="s">
        <v>10772</v>
      </c>
      <c r="L724" s="11" t="s">
        <v>10773</v>
      </c>
      <c r="M724" s="11" t="s">
        <v>10774</v>
      </c>
      <c r="N724" s="11" t="s">
        <v>10775</v>
      </c>
      <c r="O724" s="11" t="s">
        <v>10776</v>
      </c>
      <c r="P724" s="11" t="s">
        <v>10777</v>
      </c>
      <c r="Q724" s="11" t="s">
        <v>10778</v>
      </c>
      <c r="R724" s="11" t="s">
        <v>87</v>
      </c>
      <c r="S724" s="11" t="s">
        <v>87</v>
      </c>
      <c r="T724" s="11" t="s">
        <v>10779</v>
      </c>
      <c r="U724" s="14"/>
      <c r="V724" s="14"/>
      <c r="W724" s="15" t="str">
        <f t="shared" si="11"/>
        <v/>
      </c>
      <c r="X724" s="16"/>
    </row>
    <row r="725" spans="1:24" ht="70" x14ac:dyDescent="0.2">
      <c r="A725" s="11" t="s">
        <v>9548</v>
      </c>
      <c r="B725" s="11" t="s">
        <v>10545</v>
      </c>
      <c r="C725" s="13" t="s">
        <v>10780</v>
      </c>
      <c r="D725" s="9" t="s">
        <v>10781</v>
      </c>
      <c r="E725" s="11" t="s">
        <v>10782</v>
      </c>
      <c r="F725" s="11" t="s">
        <v>10783</v>
      </c>
      <c r="G725" s="11" t="s">
        <v>10784</v>
      </c>
      <c r="H725" s="11" t="s">
        <v>10785</v>
      </c>
      <c r="I725" s="11" t="s">
        <v>10786</v>
      </c>
      <c r="J725" s="11" t="s">
        <v>10787</v>
      </c>
      <c r="K725" s="11" t="s">
        <v>10788</v>
      </c>
      <c r="L725" s="11" t="s">
        <v>10789</v>
      </c>
      <c r="M725" s="11" t="s">
        <v>10790</v>
      </c>
      <c r="N725" s="11" t="s">
        <v>10791</v>
      </c>
      <c r="O725" s="11" t="s">
        <v>10792</v>
      </c>
      <c r="P725" s="11" t="s">
        <v>10793</v>
      </c>
      <c r="Q725" s="11" t="s">
        <v>10794</v>
      </c>
      <c r="R725" s="11" t="s">
        <v>87</v>
      </c>
      <c r="S725" s="11" t="s">
        <v>87</v>
      </c>
      <c r="T725" s="11" t="s">
        <v>10795</v>
      </c>
      <c r="U725" s="14"/>
      <c r="V725" s="14"/>
      <c r="W725" s="15" t="str">
        <f t="shared" si="11"/>
        <v/>
      </c>
      <c r="X725" s="16"/>
    </row>
    <row r="726" spans="1:24" ht="70" x14ac:dyDescent="0.2">
      <c r="A726" s="11" t="s">
        <v>9548</v>
      </c>
      <c r="B726" s="11" t="s">
        <v>10545</v>
      </c>
      <c r="C726" s="13" t="s">
        <v>10796</v>
      </c>
      <c r="D726" s="9" t="s">
        <v>10797</v>
      </c>
      <c r="E726" s="11" t="s">
        <v>10798</v>
      </c>
      <c r="F726" s="11" t="s">
        <v>10799</v>
      </c>
      <c r="G726" s="11" t="s">
        <v>10800</v>
      </c>
      <c r="H726" s="11" t="s">
        <v>10801</v>
      </c>
      <c r="I726" s="11" t="s">
        <v>10802</v>
      </c>
      <c r="J726" s="11" t="s">
        <v>10803</v>
      </c>
      <c r="K726" s="11" t="s">
        <v>10804</v>
      </c>
      <c r="L726" s="11" t="s">
        <v>10805</v>
      </c>
      <c r="M726" s="11" t="s">
        <v>10806</v>
      </c>
      <c r="N726" s="11" t="s">
        <v>3122</v>
      </c>
      <c r="O726" s="11" t="s">
        <v>10807</v>
      </c>
      <c r="P726" s="11" t="s">
        <v>10793</v>
      </c>
      <c r="Q726" s="11" t="s">
        <v>10808</v>
      </c>
      <c r="R726" s="11" t="s">
        <v>87</v>
      </c>
      <c r="S726" s="11" t="s">
        <v>87</v>
      </c>
      <c r="T726" s="11" t="s">
        <v>10809</v>
      </c>
      <c r="U726" s="14"/>
      <c r="V726" s="14"/>
      <c r="W726" s="15" t="str">
        <f t="shared" si="11"/>
        <v/>
      </c>
      <c r="X726" s="16"/>
    </row>
    <row r="727" spans="1:24" ht="56" x14ac:dyDescent="0.2">
      <c r="A727" s="11" t="s">
        <v>9548</v>
      </c>
      <c r="B727" s="11" t="s">
        <v>10545</v>
      </c>
      <c r="C727" s="13" t="s">
        <v>10810</v>
      </c>
      <c r="D727" s="9" t="s">
        <v>10811</v>
      </c>
      <c r="E727" s="11" t="s">
        <v>10812</v>
      </c>
      <c r="F727" s="11" t="s">
        <v>10813</v>
      </c>
      <c r="G727" s="11" t="s">
        <v>10814</v>
      </c>
      <c r="H727" s="11" t="s">
        <v>10815</v>
      </c>
      <c r="I727" s="11" t="s">
        <v>10816</v>
      </c>
      <c r="J727" s="11" t="s">
        <v>10817</v>
      </c>
      <c r="K727" s="11" t="s">
        <v>10818</v>
      </c>
      <c r="L727" s="11" t="s">
        <v>10819</v>
      </c>
      <c r="M727" s="11" t="s">
        <v>10820</v>
      </c>
      <c r="N727" s="11" t="s">
        <v>10821</v>
      </c>
      <c r="O727" s="11" t="s">
        <v>10822</v>
      </c>
      <c r="P727" s="11" t="s">
        <v>10823</v>
      </c>
      <c r="Q727" s="11" t="s">
        <v>10824</v>
      </c>
      <c r="R727" s="11" t="s">
        <v>87</v>
      </c>
      <c r="S727" s="11" t="s">
        <v>87</v>
      </c>
      <c r="T727" s="11" t="s">
        <v>10825</v>
      </c>
      <c r="U727" s="14"/>
      <c r="V727" s="14"/>
      <c r="W727" s="15" t="str">
        <f t="shared" si="11"/>
        <v/>
      </c>
      <c r="X727" s="16"/>
    </row>
    <row r="728" spans="1:24" ht="56" x14ac:dyDescent="0.2">
      <c r="A728" s="11" t="s">
        <v>9548</v>
      </c>
      <c r="B728" s="11" t="s">
        <v>10545</v>
      </c>
      <c r="C728" s="13" t="s">
        <v>10826</v>
      </c>
      <c r="D728" s="9" t="s">
        <v>10827</v>
      </c>
      <c r="E728" s="11" t="s">
        <v>10828</v>
      </c>
      <c r="F728" s="11" t="s">
        <v>10829</v>
      </c>
      <c r="G728" s="11" t="s">
        <v>10830</v>
      </c>
      <c r="H728" s="11" t="s">
        <v>10831</v>
      </c>
      <c r="I728" s="11" t="s">
        <v>10832</v>
      </c>
      <c r="J728" s="11" t="s">
        <v>10833</v>
      </c>
      <c r="K728" s="11" t="s">
        <v>10834</v>
      </c>
      <c r="L728" s="11" t="s">
        <v>10835</v>
      </c>
      <c r="M728" s="11" t="s">
        <v>10836</v>
      </c>
      <c r="N728" s="11" t="s">
        <v>10837</v>
      </c>
      <c r="O728" s="11" t="s">
        <v>10343</v>
      </c>
      <c r="P728" s="11" t="s">
        <v>4517</v>
      </c>
      <c r="Q728" s="11" t="s">
        <v>4386</v>
      </c>
      <c r="R728" s="11" t="s">
        <v>87</v>
      </c>
      <c r="S728" s="11" t="s">
        <v>87</v>
      </c>
      <c r="T728" s="11" t="s">
        <v>10838</v>
      </c>
      <c r="U728" s="14"/>
      <c r="V728" s="14"/>
      <c r="W728" s="15" t="str">
        <f t="shared" si="11"/>
        <v/>
      </c>
      <c r="X728" s="16"/>
    </row>
    <row r="729" spans="1:24" ht="56" x14ac:dyDescent="0.2">
      <c r="A729" s="11" t="s">
        <v>9548</v>
      </c>
      <c r="B729" s="11" t="s">
        <v>10545</v>
      </c>
      <c r="C729" s="13" t="s">
        <v>10839</v>
      </c>
      <c r="D729" s="9" t="s">
        <v>10840</v>
      </c>
      <c r="E729" s="11" t="s">
        <v>10841</v>
      </c>
      <c r="F729" s="11" t="s">
        <v>10842</v>
      </c>
      <c r="G729" s="11" t="s">
        <v>10843</v>
      </c>
      <c r="H729" s="11" t="s">
        <v>10844</v>
      </c>
      <c r="I729" s="11" t="s">
        <v>10845</v>
      </c>
      <c r="J729" s="11" t="s">
        <v>10846</v>
      </c>
      <c r="K729" s="11" t="s">
        <v>10847</v>
      </c>
      <c r="L729" s="11" t="s">
        <v>10848</v>
      </c>
      <c r="M729" s="11" t="s">
        <v>10849</v>
      </c>
      <c r="N729" s="11" t="s">
        <v>10850</v>
      </c>
      <c r="O729" s="11" t="s">
        <v>2489</v>
      </c>
      <c r="P729" s="11" t="s">
        <v>4559</v>
      </c>
      <c r="Q729" s="11" t="s">
        <v>2100</v>
      </c>
      <c r="R729" s="11" t="s">
        <v>87</v>
      </c>
      <c r="S729" s="11" t="s">
        <v>87</v>
      </c>
      <c r="T729" s="11" t="s">
        <v>10851</v>
      </c>
      <c r="U729" s="14"/>
      <c r="V729" s="14"/>
      <c r="W729" s="15" t="str">
        <f t="shared" si="11"/>
        <v/>
      </c>
      <c r="X729" s="16"/>
    </row>
    <row r="730" spans="1:24" ht="70" x14ac:dyDescent="0.2">
      <c r="A730" s="11" t="s">
        <v>9548</v>
      </c>
      <c r="B730" s="11" t="s">
        <v>10545</v>
      </c>
      <c r="C730" s="13" t="s">
        <v>10852</v>
      </c>
      <c r="D730" s="9" t="s">
        <v>10853</v>
      </c>
      <c r="E730" s="11" t="s">
        <v>10854</v>
      </c>
      <c r="F730" s="11" t="s">
        <v>10855</v>
      </c>
      <c r="G730" s="11" t="s">
        <v>10856</v>
      </c>
      <c r="H730" s="11" t="s">
        <v>10857</v>
      </c>
      <c r="I730" s="11" t="s">
        <v>10858</v>
      </c>
      <c r="J730" s="11" t="s">
        <v>10859</v>
      </c>
      <c r="K730" s="11" t="s">
        <v>10860</v>
      </c>
      <c r="L730" s="11" t="s">
        <v>10861</v>
      </c>
      <c r="M730" s="11" t="s">
        <v>10862</v>
      </c>
      <c r="N730" s="11" t="s">
        <v>10863</v>
      </c>
      <c r="O730" s="11" t="s">
        <v>537</v>
      </c>
      <c r="P730" s="11" t="s">
        <v>10864</v>
      </c>
      <c r="Q730" s="11" t="s">
        <v>87</v>
      </c>
      <c r="R730" s="11" t="s">
        <v>87</v>
      </c>
      <c r="S730" s="11" t="s">
        <v>87</v>
      </c>
      <c r="T730" s="11" t="s">
        <v>10865</v>
      </c>
      <c r="U730" s="14"/>
      <c r="V730" s="14"/>
      <c r="W730" s="15" t="str">
        <f t="shared" si="11"/>
        <v/>
      </c>
      <c r="X730" s="16"/>
    </row>
    <row r="731" spans="1:24" ht="70" x14ac:dyDescent="0.2">
      <c r="A731" s="11" t="s">
        <v>9548</v>
      </c>
      <c r="B731" s="11" t="s">
        <v>10866</v>
      </c>
      <c r="C731" s="13" t="s">
        <v>10867</v>
      </c>
      <c r="D731" s="9" t="s">
        <v>10868</v>
      </c>
      <c r="E731" s="11" t="s">
        <v>10869</v>
      </c>
      <c r="F731" s="11" t="s">
        <v>10870</v>
      </c>
      <c r="G731" s="11" t="s">
        <v>10871</v>
      </c>
      <c r="H731" s="11" t="s">
        <v>10872</v>
      </c>
      <c r="I731" s="11" t="s">
        <v>10873</v>
      </c>
      <c r="J731" s="11" t="s">
        <v>10874</v>
      </c>
      <c r="K731" s="11" t="s">
        <v>10875</v>
      </c>
      <c r="L731" s="11" t="s">
        <v>10876</v>
      </c>
      <c r="M731" s="11" t="s">
        <v>10877</v>
      </c>
      <c r="N731" s="11" t="s">
        <v>10878</v>
      </c>
      <c r="O731" s="11" t="s">
        <v>10879</v>
      </c>
      <c r="P731" s="11" t="s">
        <v>10880</v>
      </c>
      <c r="Q731" s="11" t="s">
        <v>10002</v>
      </c>
      <c r="R731" s="11" t="s">
        <v>87</v>
      </c>
      <c r="S731" s="11" t="s">
        <v>87</v>
      </c>
      <c r="T731" s="11" t="s">
        <v>10881</v>
      </c>
      <c r="U731" s="14"/>
      <c r="V731" s="14"/>
      <c r="W731" s="15" t="str">
        <f t="shared" si="11"/>
        <v/>
      </c>
      <c r="X731" s="16"/>
    </row>
    <row r="732" spans="1:24" ht="70" x14ac:dyDescent="0.2">
      <c r="A732" s="11" t="s">
        <v>9548</v>
      </c>
      <c r="B732" s="11" t="s">
        <v>10866</v>
      </c>
      <c r="C732" s="13" t="s">
        <v>10882</v>
      </c>
      <c r="D732" s="9" t="s">
        <v>10883</v>
      </c>
      <c r="E732" s="11" t="s">
        <v>10884</v>
      </c>
      <c r="F732" s="11" t="s">
        <v>10885</v>
      </c>
      <c r="G732" s="11" t="s">
        <v>10886</v>
      </c>
      <c r="H732" s="11" t="s">
        <v>10887</v>
      </c>
      <c r="I732" s="11" t="s">
        <v>10888</v>
      </c>
      <c r="J732" s="11" t="s">
        <v>10889</v>
      </c>
      <c r="K732" s="11" t="s">
        <v>10890</v>
      </c>
      <c r="L732" s="11" t="s">
        <v>10891</v>
      </c>
      <c r="M732" s="11" t="s">
        <v>10892</v>
      </c>
      <c r="N732" s="11" t="s">
        <v>10893</v>
      </c>
      <c r="O732" s="11" t="s">
        <v>10894</v>
      </c>
      <c r="P732" s="11" t="s">
        <v>10895</v>
      </c>
      <c r="Q732" s="11" t="s">
        <v>10896</v>
      </c>
      <c r="R732" s="11" t="s">
        <v>87</v>
      </c>
      <c r="S732" s="11" t="s">
        <v>87</v>
      </c>
      <c r="T732" s="11" t="s">
        <v>10897</v>
      </c>
      <c r="U732" s="14"/>
      <c r="V732" s="14"/>
      <c r="W732" s="15" t="str">
        <f t="shared" si="11"/>
        <v/>
      </c>
      <c r="X732" s="16"/>
    </row>
    <row r="733" spans="1:24" ht="70" x14ac:dyDescent="0.2">
      <c r="A733" s="11" t="s">
        <v>9548</v>
      </c>
      <c r="B733" s="11" t="s">
        <v>10866</v>
      </c>
      <c r="C733" s="13" t="s">
        <v>10898</v>
      </c>
      <c r="D733" s="9" t="s">
        <v>10899</v>
      </c>
      <c r="E733" s="11" t="s">
        <v>10900</v>
      </c>
      <c r="F733" s="11" t="s">
        <v>10901</v>
      </c>
      <c r="G733" s="11" t="s">
        <v>10902</v>
      </c>
      <c r="H733" s="11" t="s">
        <v>10903</v>
      </c>
      <c r="I733" s="11" t="s">
        <v>10904</v>
      </c>
      <c r="J733" s="11" t="s">
        <v>10905</v>
      </c>
      <c r="K733" s="11" t="s">
        <v>10906</v>
      </c>
      <c r="L733" s="11" t="s">
        <v>10907</v>
      </c>
      <c r="M733" s="11" t="s">
        <v>10908</v>
      </c>
      <c r="N733" s="11" t="s">
        <v>10909</v>
      </c>
      <c r="O733" s="11" t="s">
        <v>10910</v>
      </c>
      <c r="P733" s="11" t="s">
        <v>10911</v>
      </c>
      <c r="Q733" s="11" t="s">
        <v>10676</v>
      </c>
      <c r="R733" s="11" t="s">
        <v>87</v>
      </c>
      <c r="S733" s="11" t="s">
        <v>87</v>
      </c>
      <c r="T733" s="11" t="s">
        <v>10912</v>
      </c>
      <c r="U733" s="14"/>
      <c r="V733" s="14"/>
      <c r="W733" s="15" t="str">
        <f t="shared" si="11"/>
        <v/>
      </c>
      <c r="X733" s="16"/>
    </row>
    <row r="734" spans="1:24" ht="84" x14ac:dyDescent="0.2">
      <c r="A734" s="11" t="s">
        <v>9548</v>
      </c>
      <c r="B734" s="11" t="s">
        <v>10866</v>
      </c>
      <c r="C734" s="13" t="s">
        <v>10913</v>
      </c>
      <c r="D734" s="9" t="s">
        <v>10914</v>
      </c>
      <c r="E734" s="11" t="s">
        <v>10915</v>
      </c>
      <c r="F734" s="11" t="s">
        <v>10916</v>
      </c>
      <c r="G734" s="11" t="s">
        <v>10917</v>
      </c>
      <c r="H734" s="11" t="s">
        <v>10918</v>
      </c>
      <c r="I734" s="11" t="s">
        <v>10919</v>
      </c>
      <c r="J734" s="11" t="s">
        <v>10920</v>
      </c>
      <c r="K734" s="11" t="s">
        <v>10921</v>
      </c>
      <c r="L734" s="11" t="s">
        <v>10922</v>
      </c>
      <c r="M734" s="11" t="s">
        <v>10923</v>
      </c>
      <c r="N734" s="11" t="s">
        <v>10924</v>
      </c>
      <c r="O734" s="11" t="s">
        <v>10925</v>
      </c>
      <c r="P734" s="11" t="s">
        <v>10926</v>
      </c>
      <c r="Q734" s="11" t="s">
        <v>10927</v>
      </c>
      <c r="R734" s="11" t="s">
        <v>87</v>
      </c>
      <c r="S734" s="11" t="s">
        <v>87</v>
      </c>
      <c r="T734" s="11" t="s">
        <v>10928</v>
      </c>
      <c r="U734" s="14"/>
      <c r="V734" s="14"/>
      <c r="W734" s="15" t="str">
        <f t="shared" si="11"/>
        <v/>
      </c>
      <c r="X734" s="16"/>
    </row>
    <row r="735" spans="1:24" ht="70" x14ac:dyDescent="0.2">
      <c r="A735" s="11" t="s">
        <v>9548</v>
      </c>
      <c r="B735" s="11" t="s">
        <v>10866</v>
      </c>
      <c r="C735" s="13" t="s">
        <v>10929</v>
      </c>
      <c r="D735" s="9" t="s">
        <v>10930</v>
      </c>
      <c r="E735" s="11" t="s">
        <v>10931</v>
      </c>
      <c r="F735" s="11" t="s">
        <v>10932</v>
      </c>
      <c r="G735" s="11" t="s">
        <v>10933</v>
      </c>
      <c r="H735" s="11" t="s">
        <v>10934</v>
      </c>
      <c r="I735" s="11" t="s">
        <v>10935</v>
      </c>
      <c r="J735" s="11" t="s">
        <v>10936</v>
      </c>
      <c r="K735" s="11" t="s">
        <v>10937</v>
      </c>
      <c r="L735" s="11" t="s">
        <v>10938</v>
      </c>
      <c r="M735" s="11" t="s">
        <v>10939</v>
      </c>
      <c r="N735" s="11" t="s">
        <v>10940</v>
      </c>
      <c r="O735" s="11" t="s">
        <v>10941</v>
      </c>
      <c r="P735" s="11" t="s">
        <v>10942</v>
      </c>
      <c r="Q735" s="11" t="s">
        <v>10943</v>
      </c>
      <c r="R735" s="11" t="s">
        <v>87</v>
      </c>
      <c r="S735" s="11" t="s">
        <v>87</v>
      </c>
      <c r="T735" s="11" t="s">
        <v>10944</v>
      </c>
      <c r="U735" s="14"/>
      <c r="V735" s="14"/>
      <c r="W735" s="15" t="str">
        <f t="shared" si="11"/>
        <v/>
      </c>
      <c r="X735" s="16"/>
    </row>
    <row r="736" spans="1:24" ht="70" x14ac:dyDescent="0.2">
      <c r="A736" s="11" t="s">
        <v>9548</v>
      </c>
      <c r="B736" s="11" t="s">
        <v>10866</v>
      </c>
      <c r="C736" s="13" t="s">
        <v>10945</v>
      </c>
      <c r="D736" s="9" t="s">
        <v>10946</v>
      </c>
      <c r="E736" s="11" t="s">
        <v>10947</v>
      </c>
      <c r="F736" s="11" t="s">
        <v>10948</v>
      </c>
      <c r="G736" s="11" t="s">
        <v>10949</v>
      </c>
      <c r="H736" s="11" t="s">
        <v>10950</v>
      </c>
      <c r="I736" s="11" t="s">
        <v>10951</v>
      </c>
      <c r="J736" s="11" t="s">
        <v>10952</v>
      </c>
      <c r="K736" s="11" t="s">
        <v>10953</v>
      </c>
      <c r="L736" s="11" t="s">
        <v>10954</v>
      </c>
      <c r="M736" s="11" t="s">
        <v>10955</v>
      </c>
      <c r="N736" s="11" t="s">
        <v>10956</v>
      </c>
      <c r="O736" s="11" t="s">
        <v>10957</v>
      </c>
      <c r="P736" s="11" t="s">
        <v>10895</v>
      </c>
      <c r="Q736" s="11" t="s">
        <v>2116</v>
      </c>
      <c r="R736" s="11" t="s">
        <v>87</v>
      </c>
      <c r="S736" s="11" t="s">
        <v>87</v>
      </c>
      <c r="T736" s="11" t="s">
        <v>10958</v>
      </c>
      <c r="U736" s="14"/>
      <c r="V736" s="14"/>
      <c r="W736" s="15" t="str">
        <f t="shared" si="11"/>
        <v/>
      </c>
      <c r="X736" s="16"/>
    </row>
    <row r="737" spans="1:24" ht="70" x14ac:dyDescent="0.2">
      <c r="A737" s="11" t="s">
        <v>9548</v>
      </c>
      <c r="B737" s="11" t="s">
        <v>10866</v>
      </c>
      <c r="C737" s="13" t="s">
        <v>10959</v>
      </c>
      <c r="D737" s="9" t="s">
        <v>10960</v>
      </c>
      <c r="E737" s="11" t="s">
        <v>10961</v>
      </c>
      <c r="F737" s="11" t="s">
        <v>10962</v>
      </c>
      <c r="G737" s="11" t="s">
        <v>10963</v>
      </c>
      <c r="H737" s="11" t="s">
        <v>10964</v>
      </c>
      <c r="I737" s="11" t="s">
        <v>10965</v>
      </c>
      <c r="J737" s="11" t="s">
        <v>10966</v>
      </c>
      <c r="K737" s="11" t="s">
        <v>10967</v>
      </c>
      <c r="L737" s="11" t="s">
        <v>10968</v>
      </c>
      <c r="M737" s="11" t="s">
        <v>10969</v>
      </c>
      <c r="N737" s="11" t="s">
        <v>10970</v>
      </c>
      <c r="O737" s="11" t="s">
        <v>10894</v>
      </c>
      <c r="P737" s="11" t="s">
        <v>10895</v>
      </c>
      <c r="Q737" s="11" t="s">
        <v>10002</v>
      </c>
      <c r="R737" s="11" t="s">
        <v>87</v>
      </c>
      <c r="S737" s="11" t="s">
        <v>87</v>
      </c>
      <c r="T737" s="11" t="s">
        <v>10971</v>
      </c>
      <c r="U737" s="14"/>
      <c r="V737" s="14"/>
      <c r="W737" s="15" t="str">
        <f t="shared" si="11"/>
        <v/>
      </c>
      <c r="X737" s="16"/>
    </row>
    <row r="738" spans="1:24" ht="84" x14ac:dyDescent="0.2">
      <c r="A738" s="11" t="s">
        <v>9548</v>
      </c>
      <c r="B738" s="11" t="s">
        <v>10866</v>
      </c>
      <c r="C738" s="13" t="s">
        <v>10972</v>
      </c>
      <c r="D738" s="9" t="s">
        <v>10973</v>
      </c>
      <c r="E738" s="11" t="s">
        <v>10974</v>
      </c>
      <c r="F738" s="11" t="s">
        <v>10975</v>
      </c>
      <c r="G738" s="11" t="s">
        <v>10976</v>
      </c>
      <c r="H738" s="11" t="s">
        <v>10977</v>
      </c>
      <c r="I738" s="11" t="s">
        <v>10978</v>
      </c>
      <c r="J738" s="11" t="s">
        <v>10979</v>
      </c>
      <c r="K738" s="11" t="s">
        <v>10980</v>
      </c>
      <c r="L738" s="11" t="s">
        <v>10981</v>
      </c>
      <c r="M738" s="11" t="s">
        <v>10982</v>
      </c>
      <c r="N738" s="11" t="s">
        <v>10983</v>
      </c>
      <c r="O738" s="11" t="s">
        <v>10984</v>
      </c>
      <c r="P738" s="11" t="s">
        <v>10985</v>
      </c>
      <c r="Q738" s="11" t="s">
        <v>10986</v>
      </c>
      <c r="R738" s="11" t="s">
        <v>87</v>
      </c>
      <c r="S738" s="11" t="s">
        <v>87</v>
      </c>
      <c r="T738" s="11" t="s">
        <v>10987</v>
      </c>
      <c r="U738" s="14"/>
      <c r="V738" s="14"/>
      <c r="W738" s="15" t="str">
        <f t="shared" si="11"/>
        <v/>
      </c>
      <c r="X738" s="16"/>
    </row>
    <row r="739" spans="1:24" ht="70" x14ac:dyDescent="0.2">
      <c r="A739" s="11" t="s">
        <v>9548</v>
      </c>
      <c r="B739" s="11" t="s">
        <v>10866</v>
      </c>
      <c r="C739" s="13" t="s">
        <v>10988</v>
      </c>
      <c r="D739" s="9" t="s">
        <v>10989</v>
      </c>
      <c r="E739" s="11" t="s">
        <v>10990</v>
      </c>
      <c r="F739" s="11" t="s">
        <v>10991</v>
      </c>
      <c r="G739" s="11" t="s">
        <v>10992</v>
      </c>
      <c r="H739" s="11" t="s">
        <v>10993</v>
      </c>
      <c r="I739" s="11" t="s">
        <v>10994</v>
      </c>
      <c r="J739" s="11" t="s">
        <v>10995</v>
      </c>
      <c r="K739" s="11" t="s">
        <v>10996</v>
      </c>
      <c r="L739" s="11" t="s">
        <v>10997</v>
      </c>
      <c r="M739" s="11" t="s">
        <v>10998</v>
      </c>
      <c r="N739" s="11" t="s">
        <v>10999</v>
      </c>
      <c r="O739" s="11" t="s">
        <v>11000</v>
      </c>
      <c r="P739" s="11" t="s">
        <v>11001</v>
      </c>
      <c r="Q739" s="11" t="s">
        <v>10676</v>
      </c>
      <c r="R739" s="11" t="s">
        <v>87</v>
      </c>
      <c r="S739" s="11" t="s">
        <v>87</v>
      </c>
      <c r="T739" s="11" t="s">
        <v>11002</v>
      </c>
      <c r="U739" s="14"/>
      <c r="V739" s="14"/>
      <c r="W739" s="15" t="str">
        <f t="shared" si="11"/>
        <v/>
      </c>
      <c r="X739" s="16"/>
    </row>
    <row r="740" spans="1:24" ht="70" x14ac:dyDescent="0.2">
      <c r="A740" s="11" t="s">
        <v>9548</v>
      </c>
      <c r="B740" s="11" t="s">
        <v>10866</v>
      </c>
      <c r="C740" s="13" t="s">
        <v>11003</v>
      </c>
      <c r="D740" s="9" t="s">
        <v>11004</v>
      </c>
      <c r="E740" s="11" t="s">
        <v>11005</v>
      </c>
      <c r="F740" s="11" t="s">
        <v>11006</v>
      </c>
      <c r="G740" s="11" t="s">
        <v>11007</v>
      </c>
      <c r="H740" s="11" t="s">
        <v>11008</v>
      </c>
      <c r="I740" s="11" t="s">
        <v>11009</v>
      </c>
      <c r="J740" s="11" t="s">
        <v>11010</v>
      </c>
      <c r="K740" s="11" t="s">
        <v>11011</v>
      </c>
      <c r="L740" s="11" t="s">
        <v>11012</v>
      </c>
      <c r="M740" s="11" t="s">
        <v>11013</v>
      </c>
      <c r="N740" s="11" t="s">
        <v>11014</v>
      </c>
      <c r="O740" s="11" t="s">
        <v>11015</v>
      </c>
      <c r="P740" s="11" t="s">
        <v>11016</v>
      </c>
      <c r="Q740" s="11" t="s">
        <v>2116</v>
      </c>
      <c r="R740" s="11" t="s">
        <v>87</v>
      </c>
      <c r="S740" s="11" t="s">
        <v>87</v>
      </c>
      <c r="T740" s="11" t="s">
        <v>11017</v>
      </c>
      <c r="U740" s="14"/>
      <c r="V740" s="14"/>
      <c r="W740" s="15" t="str">
        <f t="shared" si="11"/>
        <v/>
      </c>
      <c r="X740" s="16"/>
    </row>
    <row r="741" spans="1:24" ht="84" x14ac:dyDescent="0.2">
      <c r="A741" s="11" t="s">
        <v>9548</v>
      </c>
      <c r="B741" s="11" t="s">
        <v>10866</v>
      </c>
      <c r="C741" s="13" t="s">
        <v>11018</v>
      </c>
      <c r="D741" s="9" t="s">
        <v>11019</v>
      </c>
      <c r="E741" s="11" t="s">
        <v>11020</v>
      </c>
      <c r="F741" s="11" t="s">
        <v>11021</v>
      </c>
      <c r="G741" s="11" t="s">
        <v>11022</v>
      </c>
      <c r="H741" s="11" t="s">
        <v>11023</v>
      </c>
      <c r="I741" s="11" t="s">
        <v>11024</v>
      </c>
      <c r="J741" s="11" t="s">
        <v>11025</v>
      </c>
      <c r="K741" s="11" t="s">
        <v>11026</v>
      </c>
      <c r="L741" s="11" t="s">
        <v>11027</v>
      </c>
      <c r="M741" s="11" t="s">
        <v>11028</v>
      </c>
      <c r="N741" s="11" t="s">
        <v>11029</v>
      </c>
      <c r="O741" s="11" t="s">
        <v>11030</v>
      </c>
      <c r="P741" s="11" t="s">
        <v>11031</v>
      </c>
      <c r="Q741" s="11" t="s">
        <v>11032</v>
      </c>
      <c r="R741" s="11" t="s">
        <v>87</v>
      </c>
      <c r="S741" s="11" t="s">
        <v>87</v>
      </c>
      <c r="T741" s="11" t="s">
        <v>11033</v>
      </c>
      <c r="U741" s="14"/>
      <c r="V741" s="14"/>
      <c r="W741" s="15" t="str">
        <f t="shared" si="11"/>
        <v/>
      </c>
      <c r="X741" s="16"/>
    </row>
    <row r="742" spans="1:24" ht="70" x14ac:dyDescent="0.2">
      <c r="A742" s="11" t="s">
        <v>9548</v>
      </c>
      <c r="B742" s="11" t="s">
        <v>10866</v>
      </c>
      <c r="C742" s="13" t="s">
        <v>11034</v>
      </c>
      <c r="D742" s="9" t="s">
        <v>11035</v>
      </c>
      <c r="E742" s="11" t="s">
        <v>11036</v>
      </c>
      <c r="F742" s="11" t="s">
        <v>11037</v>
      </c>
      <c r="G742" s="11" t="s">
        <v>11038</v>
      </c>
      <c r="H742" s="11" t="s">
        <v>11039</v>
      </c>
      <c r="I742" s="11" t="s">
        <v>11040</v>
      </c>
      <c r="J742" s="11" t="s">
        <v>11041</v>
      </c>
      <c r="K742" s="11" t="s">
        <v>11042</v>
      </c>
      <c r="L742" s="11" t="s">
        <v>11043</v>
      </c>
      <c r="M742" s="11" t="s">
        <v>11044</v>
      </c>
      <c r="N742" s="11" t="s">
        <v>11045</v>
      </c>
      <c r="O742" s="11" t="s">
        <v>11046</v>
      </c>
      <c r="P742" s="11" t="s">
        <v>11047</v>
      </c>
      <c r="Q742" s="11" t="s">
        <v>11048</v>
      </c>
      <c r="R742" s="11" t="s">
        <v>87</v>
      </c>
      <c r="S742" s="11" t="s">
        <v>87</v>
      </c>
      <c r="T742" s="11" t="s">
        <v>11049</v>
      </c>
      <c r="U742" s="14"/>
      <c r="V742" s="14"/>
      <c r="W742" s="15" t="str">
        <f t="shared" si="11"/>
        <v/>
      </c>
      <c r="X742" s="16"/>
    </row>
    <row r="743" spans="1:24" ht="70" x14ac:dyDescent="0.2">
      <c r="A743" s="11" t="s">
        <v>9548</v>
      </c>
      <c r="B743" s="11" t="s">
        <v>10866</v>
      </c>
      <c r="C743" s="13" t="s">
        <v>11050</v>
      </c>
      <c r="D743" s="9" t="s">
        <v>11051</v>
      </c>
      <c r="E743" s="11" t="s">
        <v>11052</v>
      </c>
      <c r="F743" s="11" t="s">
        <v>11053</v>
      </c>
      <c r="G743" s="11" t="s">
        <v>11054</v>
      </c>
      <c r="H743" s="11" t="s">
        <v>11055</v>
      </c>
      <c r="I743" s="11" t="s">
        <v>11056</v>
      </c>
      <c r="J743" s="11" t="s">
        <v>11057</v>
      </c>
      <c r="K743" s="11" t="s">
        <v>11058</v>
      </c>
      <c r="L743" s="11" t="s">
        <v>11059</v>
      </c>
      <c r="M743" s="11" t="s">
        <v>11060</v>
      </c>
      <c r="N743" s="11" t="s">
        <v>11061</v>
      </c>
      <c r="O743" s="11" t="s">
        <v>11062</v>
      </c>
      <c r="P743" s="11" t="s">
        <v>11063</v>
      </c>
      <c r="Q743" s="11" t="s">
        <v>11064</v>
      </c>
      <c r="R743" s="11" t="s">
        <v>87</v>
      </c>
      <c r="S743" s="11" t="s">
        <v>87</v>
      </c>
      <c r="T743" s="11" t="s">
        <v>11065</v>
      </c>
      <c r="U743" s="14"/>
      <c r="V743" s="14"/>
      <c r="W743" s="15" t="str">
        <f t="shared" si="11"/>
        <v/>
      </c>
      <c r="X743" s="16"/>
    </row>
    <row r="744" spans="1:24" ht="70" x14ac:dyDescent="0.2">
      <c r="A744" s="11" t="s">
        <v>9548</v>
      </c>
      <c r="B744" s="11" t="s">
        <v>10866</v>
      </c>
      <c r="C744" s="13" t="s">
        <v>11066</v>
      </c>
      <c r="D744" s="9" t="s">
        <v>11067</v>
      </c>
      <c r="E744" s="11" t="s">
        <v>11068</v>
      </c>
      <c r="F744" s="11" t="s">
        <v>11069</v>
      </c>
      <c r="G744" s="11" t="s">
        <v>11070</v>
      </c>
      <c r="H744" s="11" t="s">
        <v>11071</v>
      </c>
      <c r="I744" s="11" t="s">
        <v>11072</v>
      </c>
      <c r="J744" s="11" t="s">
        <v>11073</v>
      </c>
      <c r="K744" s="11" t="s">
        <v>11074</v>
      </c>
      <c r="L744" s="11" t="s">
        <v>11075</v>
      </c>
      <c r="M744" s="11" t="s">
        <v>11076</v>
      </c>
      <c r="N744" s="11" t="s">
        <v>11077</v>
      </c>
      <c r="O744" s="11" t="s">
        <v>11078</v>
      </c>
      <c r="P744" s="11" t="s">
        <v>11079</v>
      </c>
      <c r="Q744" s="11" t="s">
        <v>6420</v>
      </c>
      <c r="R744" s="11" t="s">
        <v>87</v>
      </c>
      <c r="S744" s="11" t="s">
        <v>87</v>
      </c>
      <c r="T744" s="11" t="s">
        <v>11080</v>
      </c>
      <c r="U744" s="14"/>
      <c r="V744" s="14"/>
      <c r="W744" s="15" t="str">
        <f t="shared" si="11"/>
        <v/>
      </c>
      <c r="X744" s="16"/>
    </row>
    <row r="745" spans="1:24" ht="70" x14ac:dyDescent="0.2">
      <c r="A745" s="11" t="s">
        <v>9548</v>
      </c>
      <c r="B745" s="11" t="s">
        <v>10866</v>
      </c>
      <c r="C745" s="13" t="s">
        <v>11081</v>
      </c>
      <c r="D745" s="9" t="s">
        <v>11082</v>
      </c>
      <c r="E745" s="11" t="s">
        <v>11083</v>
      </c>
      <c r="F745" s="11" t="s">
        <v>11084</v>
      </c>
      <c r="G745" s="11" t="s">
        <v>11085</v>
      </c>
      <c r="H745" s="11" t="s">
        <v>11086</v>
      </c>
      <c r="I745" s="11" t="s">
        <v>11087</v>
      </c>
      <c r="J745" s="11" t="s">
        <v>11088</v>
      </c>
      <c r="K745" s="11" t="s">
        <v>11089</v>
      </c>
      <c r="L745" s="11" t="s">
        <v>11090</v>
      </c>
      <c r="M745" s="11" t="s">
        <v>11091</v>
      </c>
      <c r="N745" s="11" t="s">
        <v>11092</v>
      </c>
      <c r="O745" s="11" t="s">
        <v>11093</v>
      </c>
      <c r="P745" s="11" t="s">
        <v>11094</v>
      </c>
      <c r="Q745" s="11" t="s">
        <v>11048</v>
      </c>
      <c r="R745" s="11" t="s">
        <v>87</v>
      </c>
      <c r="S745" s="11" t="s">
        <v>87</v>
      </c>
      <c r="T745" s="11" t="s">
        <v>11095</v>
      </c>
      <c r="U745" s="14"/>
      <c r="V745" s="14"/>
      <c r="W745" s="15" t="str">
        <f t="shared" si="11"/>
        <v/>
      </c>
      <c r="X745" s="16"/>
    </row>
    <row r="746" spans="1:24" ht="84" x14ac:dyDescent="0.2">
      <c r="A746" s="11" t="s">
        <v>9548</v>
      </c>
      <c r="B746" s="11" t="s">
        <v>10866</v>
      </c>
      <c r="C746" s="13" t="s">
        <v>11096</v>
      </c>
      <c r="D746" s="9" t="s">
        <v>11097</v>
      </c>
      <c r="E746" s="11" t="s">
        <v>11098</v>
      </c>
      <c r="F746" s="11" t="s">
        <v>11099</v>
      </c>
      <c r="G746" s="11" t="s">
        <v>11100</v>
      </c>
      <c r="H746" s="11" t="s">
        <v>11101</v>
      </c>
      <c r="I746" s="11" t="s">
        <v>11102</v>
      </c>
      <c r="J746" s="11" t="s">
        <v>11103</v>
      </c>
      <c r="K746" s="11" t="s">
        <v>11104</v>
      </c>
      <c r="L746" s="11" t="s">
        <v>11105</v>
      </c>
      <c r="M746" s="11" t="s">
        <v>11106</v>
      </c>
      <c r="N746" s="11" t="s">
        <v>11107</v>
      </c>
      <c r="O746" s="11" t="s">
        <v>11108</v>
      </c>
      <c r="P746" s="11" t="s">
        <v>11109</v>
      </c>
      <c r="Q746" s="11" t="s">
        <v>11110</v>
      </c>
      <c r="R746" s="11" t="s">
        <v>87</v>
      </c>
      <c r="S746" s="11" t="s">
        <v>87</v>
      </c>
      <c r="T746" s="11" t="s">
        <v>11111</v>
      </c>
      <c r="U746" s="14"/>
      <c r="V746" s="14"/>
      <c r="W746" s="15" t="str">
        <f t="shared" si="11"/>
        <v/>
      </c>
      <c r="X746" s="16"/>
    </row>
    <row r="747" spans="1:24" ht="56" x14ac:dyDescent="0.2">
      <c r="A747" s="11" t="s">
        <v>9548</v>
      </c>
      <c r="B747" s="11" t="s">
        <v>10866</v>
      </c>
      <c r="C747" s="13" t="s">
        <v>11112</v>
      </c>
      <c r="D747" s="9" t="s">
        <v>11113</v>
      </c>
      <c r="E747" s="11" t="s">
        <v>11114</v>
      </c>
      <c r="F747" s="11" t="s">
        <v>11115</v>
      </c>
      <c r="G747" s="11" t="s">
        <v>11116</v>
      </c>
      <c r="H747" s="11" t="s">
        <v>11117</v>
      </c>
      <c r="I747" s="11" t="s">
        <v>11118</v>
      </c>
      <c r="J747" s="11" t="s">
        <v>11119</v>
      </c>
      <c r="K747" s="11" t="s">
        <v>11120</v>
      </c>
      <c r="L747" s="11" t="s">
        <v>11121</v>
      </c>
      <c r="M747" s="11" t="s">
        <v>11122</v>
      </c>
      <c r="N747" s="11" t="s">
        <v>11123</v>
      </c>
      <c r="O747" s="11" t="s">
        <v>11124</v>
      </c>
      <c r="P747" s="11" t="s">
        <v>11125</v>
      </c>
      <c r="Q747" s="11" t="s">
        <v>11126</v>
      </c>
      <c r="R747" s="11" t="s">
        <v>87</v>
      </c>
      <c r="S747" s="11" t="s">
        <v>87</v>
      </c>
      <c r="T747" s="11" t="s">
        <v>11127</v>
      </c>
      <c r="U747" s="14"/>
      <c r="V747" s="14"/>
      <c r="W747" s="15" t="str">
        <f t="shared" si="11"/>
        <v/>
      </c>
      <c r="X747" s="16"/>
    </row>
    <row r="748" spans="1:24" ht="70" x14ac:dyDescent="0.2">
      <c r="A748" s="11" t="s">
        <v>9548</v>
      </c>
      <c r="B748" s="11" t="s">
        <v>10866</v>
      </c>
      <c r="C748" s="13" t="s">
        <v>11128</v>
      </c>
      <c r="D748" s="9" t="s">
        <v>11129</v>
      </c>
      <c r="E748" s="11" t="s">
        <v>11130</v>
      </c>
      <c r="F748" s="11" t="s">
        <v>11131</v>
      </c>
      <c r="G748" s="11" t="s">
        <v>11132</v>
      </c>
      <c r="H748" s="11" t="s">
        <v>11133</v>
      </c>
      <c r="I748" s="11" t="s">
        <v>11134</v>
      </c>
      <c r="J748" s="11" t="s">
        <v>11135</v>
      </c>
      <c r="K748" s="11" t="s">
        <v>11136</v>
      </c>
      <c r="L748" s="11" t="s">
        <v>11137</v>
      </c>
      <c r="M748" s="11" t="s">
        <v>11138</v>
      </c>
      <c r="N748" s="11" t="s">
        <v>11139</v>
      </c>
      <c r="O748" s="11" t="s">
        <v>11140</v>
      </c>
      <c r="P748" s="11" t="s">
        <v>11141</v>
      </c>
      <c r="Q748" s="11" t="s">
        <v>2116</v>
      </c>
      <c r="R748" s="11" t="s">
        <v>87</v>
      </c>
      <c r="S748" s="11" t="s">
        <v>87</v>
      </c>
      <c r="T748" s="11" t="s">
        <v>11142</v>
      </c>
      <c r="U748" s="14"/>
      <c r="V748" s="14"/>
      <c r="W748" s="15" t="str">
        <f t="shared" si="11"/>
        <v/>
      </c>
      <c r="X748" s="16"/>
    </row>
    <row r="749" spans="1:24" ht="70" x14ac:dyDescent="0.2">
      <c r="A749" s="11" t="s">
        <v>9548</v>
      </c>
      <c r="B749" s="11" t="s">
        <v>10866</v>
      </c>
      <c r="C749" s="13" t="s">
        <v>11143</v>
      </c>
      <c r="D749" s="9" t="s">
        <v>11144</v>
      </c>
      <c r="E749" s="11" t="s">
        <v>11145</v>
      </c>
      <c r="F749" s="11" t="s">
        <v>11146</v>
      </c>
      <c r="G749" s="11" t="s">
        <v>11147</v>
      </c>
      <c r="H749" s="11" t="s">
        <v>11148</v>
      </c>
      <c r="I749" s="11" t="s">
        <v>11149</v>
      </c>
      <c r="J749" s="11" t="s">
        <v>11150</v>
      </c>
      <c r="K749" s="11" t="s">
        <v>11151</v>
      </c>
      <c r="L749" s="11" t="s">
        <v>11152</v>
      </c>
      <c r="M749" s="11" t="s">
        <v>11153</v>
      </c>
      <c r="N749" s="11" t="s">
        <v>11154</v>
      </c>
      <c r="O749" s="11" t="s">
        <v>11155</v>
      </c>
      <c r="P749" s="11" t="s">
        <v>11156</v>
      </c>
      <c r="Q749" s="11" t="s">
        <v>10002</v>
      </c>
      <c r="R749" s="11" t="s">
        <v>87</v>
      </c>
      <c r="S749" s="11" t="s">
        <v>87</v>
      </c>
      <c r="T749" s="11" t="s">
        <v>11157</v>
      </c>
      <c r="U749" s="14"/>
      <c r="V749" s="14"/>
      <c r="W749" s="15" t="str">
        <f t="shared" si="11"/>
        <v/>
      </c>
      <c r="X749" s="16"/>
    </row>
    <row r="750" spans="1:24" ht="70" x14ac:dyDescent="0.2">
      <c r="A750" s="11" t="s">
        <v>9548</v>
      </c>
      <c r="B750" s="11" t="s">
        <v>10866</v>
      </c>
      <c r="C750" s="13" t="s">
        <v>11158</v>
      </c>
      <c r="D750" s="9" t="s">
        <v>11159</v>
      </c>
      <c r="E750" s="11" t="s">
        <v>11160</v>
      </c>
      <c r="F750" s="11" t="s">
        <v>11161</v>
      </c>
      <c r="G750" s="11" t="s">
        <v>11162</v>
      </c>
      <c r="H750" s="11" t="s">
        <v>11163</v>
      </c>
      <c r="I750" s="11" t="s">
        <v>11164</v>
      </c>
      <c r="J750" s="11" t="s">
        <v>11165</v>
      </c>
      <c r="K750" s="11" t="s">
        <v>11166</v>
      </c>
      <c r="L750" s="11" t="s">
        <v>11167</v>
      </c>
      <c r="M750" s="11" t="s">
        <v>11168</v>
      </c>
      <c r="N750" s="11" t="s">
        <v>11169</v>
      </c>
      <c r="O750" s="11" t="s">
        <v>11170</v>
      </c>
      <c r="P750" s="11" t="s">
        <v>11171</v>
      </c>
      <c r="Q750" s="11" t="s">
        <v>3425</v>
      </c>
      <c r="R750" s="11" t="s">
        <v>87</v>
      </c>
      <c r="S750" s="11" t="s">
        <v>87</v>
      </c>
      <c r="T750" s="11" t="s">
        <v>11172</v>
      </c>
      <c r="U750" s="14"/>
      <c r="V750" s="14"/>
      <c r="W750" s="15" t="str">
        <f t="shared" si="11"/>
        <v/>
      </c>
      <c r="X750" s="16"/>
    </row>
    <row r="751" spans="1:24" ht="70" x14ac:dyDescent="0.2">
      <c r="A751" s="11" t="s">
        <v>9548</v>
      </c>
      <c r="B751" s="11" t="s">
        <v>10866</v>
      </c>
      <c r="C751" s="13" t="s">
        <v>11173</v>
      </c>
      <c r="D751" s="9" t="s">
        <v>11174</v>
      </c>
      <c r="E751" s="11" t="s">
        <v>11175</v>
      </c>
      <c r="F751" s="11" t="s">
        <v>11176</v>
      </c>
      <c r="G751" s="11" t="s">
        <v>11177</v>
      </c>
      <c r="H751" s="11" t="s">
        <v>11178</v>
      </c>
      <c r="I751" s="11" t="s">
        <v>11179</v>
      </c>
      <c r="J751" s="11" t="s">
        <v>11180</v>
      </c>
      <c r="K751" s="11" t="s">
        <v>11181</v>
      </c>
      <c r="L751" s="11" t="s">
        <v>11182</v>
      </c>
      <c r="M751" s="11" t="s">
        <v>11183</v>
      </c>
      <c r="N751" s="11" t="s">
        <v>11184</v>
      </c>
      <c r="O751" s="11" t="s">
        <v>11185</v>
      </c>
      <c r="P751" s="11" t="s">
        <v>11186</v>
      </c>
      <c r="Q751" s="11" t="s">
        <v>11187</v>
      </c>
      <c r="R751" s="11" t="s">
        <v>87</v>
      </c>
      <c r="S751" s="11" t="s">
        <v>87</v>
      </c>
      <c r="T751" s="11" t="s">
        <v>11188</v>
      </c>
      <c r="U751" s="14"/>
      <c r="V751" s="14"/>
      <c r="W751" s="15" t="str">
        <f t="shared" si="11"/>
        <v/>
      </c>
      <c r="X751" s="16"/>
    </row>
    <row r="752" spans="1:24" ht="70" x14ac:dyDescent="0.2">
      <c r="A752" s="11" t="s">
        <v>9548</v>
      </c>
      <c r="B752" s="11" t="s">
        <v>10866</v>
      </c>
      <c r="C752" s="13" t="s">
        <v>11189</v>
      </c>
      <c r="D752" s="9" t="s">
        <v>11190</v>
      </c>
      <c r="E752" s="11" t="s">
        <v>11191</v>
      </c>
      <c r="F752" s="11" t="s">
        <v>11192</v>
      </c>
      <c r="G752" s="11" t="s">
        <v>11193</v>
      </c>
      <c r="H752" s="11" t="s">
        <v>11194</v>
      </c>
      <c r="I752" s="11" t="s">
        <v>11195</v>
      </c>
      <c r="J752" s="11" t="s">
        <v>11196</v>
      </c>
      <c r="K752" s="11" t="s">
        <v>11197</v>
      </c>
      <c r="L752" s="11" t="s">
        <v>11198</v>
      </c>
      <c r="M752" s="11" t="s">
        <v>11199</v>
      </c>
      <c r="N752" s="11" t="s">
        <v>11200</v>
      </c>
      <c r="O752" s="11" t="s">
        <v>11201</v>
      </c>
      <c r="P752" s="11" t="s">
        <v>11202</v>
      </c>
      <c r="Q752" s="11" t="s">
        <v>1764</v>
      </c>
      <c r="R752" s="11" t="s">
        <v>87</v>
      </c>
      <c r="S752" s="11" t="s">
        <v>87</v>
      </c>
      <c r="T752" s="11" t="s">
        <v>11203</v>
      </c>
      <c r="U752" s="14"/>
      <c r="V752" s="14"/>
      <c r="W752" s="15" t="str">
        <f t="shared" si="11"/>
        <v/>
      </c>
      <c r="X752" s="16"/>
    </row>
    <row r="753" spans="1:24" ht="70" x14ac:dyDescent="0.2">
      <c r="A753" s="11" t="s">
        <v>9548</v>
      </c>
      <c r="B753" s="11" t="s">
        <v>10866</v>
      </c>
      <c r="C753" s="13" t="s">
        <v>11204</v>
      </c>
      <c r="D753" s="9" t="s">
        <v>11205</v>
      </c>
      <c r="E753" s="11" t="s">
        <v>11206</v>
      </c>
      <c r="F753" s="11" t="s">
        <v>11207</v>
      </c>
      <c r="G753" s="11" t="s">
        <v>11208</v>
      </c>
      <c r="H753" s="11" t="s">
        <v>11209</v>
      </c>
      <c r="I753" s="11" t="s">
        <v>11210</v>
      </c>
      <c r="J753" s="11" t="s">
        <v>11211</v>
      </c>
      <c r="K753" s="11" t="s">
        <v>11212</v>
      </c>
      <c r="L753" s="11" t="s">
        <v>11213</v>
      </c>
      <c r="M753" s="11" t="s">
        <v>11214</v>
      </c>
      <c r="N753" s="11" t="s">
        <v>11215</v>
      </c>
      <c r="O753" s="11" t="s">
        <v>11216</v>
      </c>
      <c r="P753" s="11" t="s">
        <v>11217</v>
      </c>
      <c r="Q753" s="11" t="s">
        <v>10002</v>
      </c>
      <c r="R753" s="11" t="s">
        <v>87</v>
      </c>
      <c r="S753" s="11" t="s">
        <v>87</v>
      </c>
      <c r="T753" s="11" t="s">
        <v>11218</v>
      </c>
      <c r="U753" s="14"/>
      <c r="V753" s="14"/>
      <c r="W753" s="15" t="str">
        <f t="shared" si="11"/>
        <v/>
      </c>
      <c r="X753" s="16"/>
    </row>
    <row r="754" spans="1:24" ht="70" x14ac:dyDescent="0.2">
      <c r="A754" s="11" t="s">
        <v>9548</v>
      </c>
      <c r="B754" s="11" t="s">
        <v>11219</v>
      </c>
      <c r="C754" s="13" t="s">
        <v>11220</v>
      </c>
      <c r="D754" s="9" t="s">
        <v>11221</v>
      </c>
      <c r="E754" s="11" t="s">
        <v>11222</v>
      </c>
      <c r="F754" s="11" t="s">
        <v>11223</v>
      </c>
      <c r="G754" s="11" t="s">
        <v>11224</v>
      </c>
      <c r="H754" s="11" t="s">
        <v>11225</v>
      </c>
      <c r="I754" s="11" t="s">
        <v>11226</v>
      </c>
      <c r="J754" s="11" t="s">
        <v>11227</v>
      </c>
      <c r="K754" s="11" t="s">
        <v>11228</v>
      </c>
      <c r="L754" s="11" t="s">
        <v>11229</v>
      </c>
      <c r="M754" s="11" t="s">
        <v>11230</v>
      </c>
      <c r="N754" s="11" t="s">
        <v>11231</v>
      </c>
      <c r="O754" s="11" t="s">
        <v>11232</v>
      </c>
      <c r="P754" s="11" t="s">
        <v>11233</v>
      </c>
      <c r="Q754" s="11" t="s">
        <v>11234</v>
      </c>
      <c r="R754" s="11" t="s">
        <v>87</v>
      </c>
      <c r="S754" s="11" t="s">
        <v>87</v>
      </c>
      <c r="T754" s="11" t="s">
        <v>11235</v>
      </c>
      <c r="U754" s="14"/>
      <c r="V754" s="14"/>
      <c r="W754" s="15" t="str">
        <f t="shared" si="11"/>
        <v/>
      </c>
      <c r="X754" s="16"/>
    </row>
    <row r="755" spans="1:24" ht="70" x14ac:dyDescent="0.2">
      <c r="A755" s="11" t="s">
        <v>9548</v>
      </c>
      <c r="B755" s="11" t="s">
        <v>11219</v>
      </c>
      <c r="C755" s="13" t="s">
        <v>11236</v>
      </c>
      <c r="D755" s="9" t="s">
        <v>11237</v>
      </c>
      <c r="E755" s="11" t="s">
        <v>11238</v>
      </c>
      <c r="F755" s="11" t="s">
        <v>11239</v>
      </c>
      <c r="G755" s="11" t="s">
        <v>11240</v>
      </c>
      <c r="H755" s="11" t="s">
        <v>11241</v>
      </c>
      <c r="I755" s="11" t="s">
        <v>11242</v>
      </c>
      <c r="J755" s="11" t="s">
        <v>11243</v>
      </c>
      <c r="K755" s="11" t="s">
        <v>11244</v>
      </c>
      <c r="L755" s="11" t="s">
        <v>11245</v>
      </c>
      <c r="M755" s="11" t="s">
        <v>11246</v>
      </c>
      <c r="N755" s="11" t="s">
        <v>11247</v>
      </c>
      <c r="O755" s="11" t="s">
        <v>11248</v>
      </c>
      <c r="P755" s="11" t="s">
        <v>4240</v>
      </c>
      <c r="Q755" s="11" t="s">
        <v>11249</v>
      </c>
      <c r="R755" s="11" t="s">
        <v>87</v>
      </c>
      <c r="S755" s="11" t="s">
        <v>87</v>
      </c>
      <c r="T755" s="11" t="s">
        <v>11250</v>
      </c>
      <c r="U755" s="14"/>
      <c r="V755" s="14"/>
      <c r="W755" s="15" t="str">
        <f t="shared" si="11"/>
        <v/>
      </c>
      <c r="X755" s="16"/>
    </row>
    <row r="756" spans="1:24" ht="70" x14ac:dyDescent="0.2">
      <c r="A756" s="11" t="s">
        <v>9548</v>
      </c>
      <c r="B756" s="11" t="s">
        <v>11219</v>
      </c>
      <c r="C756" s="13" t="s">
        <v>11251</v>
      </c>
      <c r="D756" s="9" t="s">
        <v>11252</v>
      </c>
      <c r="E756" s="11" t="s">
        <v>11253</v>
      </c>
      <c r="F756" s="11" t="s">
        <v>11254</v>
      </c>
      <c r="G756" s="11" t="s">
        <v>11255</v>
      </c>
      <c r="H756" s="11" t="s">
        <v>11256</v>
      </c>
      <c r="I756" s="11" t="s">
        <v>11257</v>
      </c>
      <c r="J756" s="11" t="s">
        <v>11258</v>
      </c>
      <c r="K756" s="11" t="s">
        <v>11259</v>
      </c>
      <c r="L756" s="11" t="s">
        <v>11260</v>
      </c>
      <c r="M756" s="11" t="s">
        <v>11261</v>
      </c>
      <c r="N756" s="11" t="s">
        <v>11262</v>
      </c>
      <c r="O756" s="11" t="s">
        <v>11263</v>
      </c>
      <c r="P756" s="11" t="s">
        <v>11264</v>
      </c>
      <c r="Q756" s="11" t="s">
        <v>9487</v>
      </c>
      <c r="R756" s="11" t="s">
        <v>87</v>
      </c>
      <c r="S756" s="11" t="s">
        <v>87</v>
      </c>
      <c r="T756" s="11" t="s">
        <v>11265</v>
      </c>
      <c r="U756" s="14"/>
      <c r="V756" s="14"/>
      <c r="W756" s="15" t="str">
        <f t="shared" si="11"/>
        <v/>
      </c>
      <c r="X756" s="16"/>
    </row>
    <row r="757" spans="1:24" ht="70" x14ac:dyDescent="0.2">
      <c r="A757" s="11" t="s">
        <v>9548</v>
      </c>
      <c r="B757" s="11" t="s">
        <v>11219</v>
      </c>
      <c r="C757" s="13" t="s">
        <v>11266</v>
      </c>
      <c r="D757" s="9" t="s">
        <v>11267</v>
      </c>
      <c r="E757" s="11" t="s">
        <v>11268</v>
      </c>
      <c r="F757" s="11" t="s">
        <v>11269</v>
      </c>
      <c r="G757" s="11" t="s">
        <v>11270</v>
      </c>
      <c r="H757" s="11" t="s">
        <v>11271</v>
      </c>
      <c r="I757" s="11" t="s">
        <v>11272</v>
      </c>
      <c r="J757" s="11" t="s">
        <v>11273</v>
      </c>
      <c r="K757" s="11" t="s">
        <v>11274</v>
      </c>
      <c r="L757" s="11" t="s">
        <v>11275</v>
      </c>
      <c r="M757" s="11" t="s">
        <v>11276</v>
      </c>
      <c r="N757" s="11" t="s">
        <v>11277</v>
      </c>
      <c r="O757" s="11" t="s">
        <v>10822</v>
      </c>
      <c r="P757" s="11" t="s">
        <v>11278</v>
      </c>
      <c r="Q757" s="11" t="s">
        <v>11279</v>
      </c>
      <c r="R757" s="11" t="s">
        <v>87</v>
      </c>
      <c r="S757" s="11" t="s">
        <v>87</v>
      </c>
      <c r="T757" s="11" t="s">
        <v>11280</v>
      </c>
      <c r="U757" s="14"/>
      <c r="V757" s="14"/>
      <c r="W757" s="15" t="str">
        <f t="shared" si="11"/>
        <v/>
      </c>
      <c r="X757" s="16"/>
    </row>
    <row r="758" spans="1:24" ht="70" x14ac:dyDescent="0.2">
      <c r="A758" s="11" t="s">
        <v>9548</v>
      </c>
      <c r="B758" s="11" t="s">
        <v>11219</v>
      </c>
      <c r="C758" s="13" t="s">
        <v>11281</v>
      </c>
      <c r="D758" s="9" t="s">
        <v>11282</v>
      </c>
      <c r="E758" s="11" t="s">
        <v>11283</v>
      </c>
      <c r="F758" s="11" t="s">
        <v>11284</v>
      </c>
      <c r="G758" s="11" t="s">
        <v>11285</v>
      </c>
      <c r="H758" s="11" t="s">
        <v>11286</v>
      </c>
      <c r="I758" s="11" t="s">
        <v>11287</v>
      </c>
      <c r="J758" s="11" t="s">
        <v>11288</v>
      </c>
      <c r="K758" s="11" t="s">
        <v>11289</v>
      </c>
      <c r="L758" s="11" t="s">
        <v>11290</v>
      </c>
      <c r="M758" s="11" t="s">
        <v>11291</v>
      </c>
      <c r="N758" s="11" t="s">
        <v>11292</v>
      </c>
      <c r="O758" s="11" t="s">
        <v>11293</v>
      </c>
      <c r="P758" s="11" t="s">
        <v>11294</v>
      </c>
      <c r="Q758" s="11" t="s">
        <v>11279</v>
      </c>
      <c r="R758" s="11" t="s">
        <v>87</v>
      </c>
      <c r="S758" s="11" t="s">
        <v>87</v>
      </c>
      <c r="T758" s="11" t="s">
        <v>11295</v>
      </c>
      <c r="U758" s="14"/>
      <c r="V758" s="14"/>
      <c r="W758" s="15" t="str">
        <f t="shared" si="11"/>
        <v/>
      </c>
      <c r="X758" s="16"/>
    </row>
    <row r="759" spans="1:24" ht="70" x14ac:dyDescent="0.2">
      <c r="A759" s="11" t="s">
        <v>9548</v>
      </c>
      <c r="B759" s="11" t="s">
        <v>11219</v>
      </c>
      <c r="C759" s="13" t="s">
        <v>11296</v>
      </c>
      <c r="D759" s="9" t="s">
        <v>11297</v>
      </c>
      <c r="E759" s="11" t="s">
        <v>11298</v>
      </c>
      <c r="F759" s="11" t="s">
        <v>11299</v>
      </c>
      <c r="G759" s="11" t="s">
        <v>11300</v>
      </c>
      <c r="H759" s="11" t="s">
        <v>11301</v>
      </c>
      <c r="I759" s="11" t="s">
        <v>11302</v>
      </c>
      <c r="J759" s="11" t="s">
        <v>11303</v>
      </c>
      <c r="K759" s="11" t="s">
        <v>11304</v>
      </c>
      <c r="L759" s="11" t="s">
        <v>11305</v>
      </c>
      <c r="M759" s="11" t="s">
        <v>11306</v>
      </c>
      <c r="N759" s="11" t="s">
        <v>4267</v>
      </c>
      <c r="O759" s="11" t="s">
        <v>11307</v>
      </c>
      <c r="P759" s="11" t="s">
        <v>2099</v>
      </c>
      <c r="Q759" s="11" t="s">
        <v>4444</v>
      </c>
      <c r="R759" s="11" t="s">
        <v>87</v>
      </c>
      <c r="S759" s="11" t="s">
        <v>87</v>
      </c>
      <c r="T759" s="11" t="s">
        <v>11308</v>
      </c>
      <c r="U759" s="14"/>
      <c r="V759" s="14"/>
      <c r="W759" s="15" t="str">
        <f t="shared" si="11"/>
        <v/>
      </c>
      <c r="X759" s="16"/>
    </row>
    <row r="760" spans="1:24" ht="70" x14ac:dyDescent="0.2">
      <c r="A760" s="11" t="s">
        <v>9548</v>
      </c>
      <c r="B760" s="11" t="s">
        <v>11219</v>
      </c>
      <c r="C760" s="13" t="s">
        <v>11309</v>
      </c>
      <c r="D760" s="9" t="s">
        <v>11310</v>
      </c>
      <c r="E760" s="11" t="s">
        <v>11311</v>
      </c>
      <c r="F760" s="11" t="s">
        <v>11312</v>
      </c>
      <c r="G760" s="11" t="s">
        <v>11313</v>
      </c>
      <c r="H760" s="11" t="s">
        <v>11314</v>
      </c>
      <c r="I760" s="11" t="s">
        <v>11315</v>
      </c>
      <c r="J760" s="11" t="s">
        <v>11316</v>
      </c>
      <c r="K760" s="11" t="s">
        <v>11317</v>
      </c>
      <c r="L760" s="11" t="s">
        <v>11318</v>
      </c>
      <c r="M760" s="11" t="s">
        <v>11319</v>
      </c>
      <c r="N760" s="11" t="s">
        <v>11320</v>
      </c>
      <c r="O760" s="11" t="s">
        <v>11321</v>
      </c>
      <c r="P760" s="11" t="s">
        <v>11322</v>
      </c>
      <c r="Q760" s="11" t="s">
        <v>11323</v>
      </c>
      <c r="R760" s="11" t="s">
        <v>87</v>
      </c>
      <c r="S760" s="11" t="s">
        <v>87</v>
      </c>
      <c r="T760" s="11" t="s">
        <v>11324</v>
      </c>
      <c r="U760" s="14"/>
      <c r="V760" s="14"/>
      <c r="W760" s="15" t="str">
        <f t="shared" si="11"/>
        <v/>
      </c>
      <c r="X760" s="16"/>
    </row>
    <row r="761" spans="1:24" ht="56" x14ac:dyDescent="0.2">
      <c r="A761" s="11" t="s">
        <v>9548</v>
      </c>
      <c r="B761" s="11" t="s">
        <v>11219</v>
      </c>
      <c r="C761" s="13" t="s">
        <v>11325</v>
      </c>
      <c r="D761" s="9" t="s">
        <v>11326</v>
      </c>
      <c r="E761" s="11" t="s">
        <v>11327</v>
      </c>
      <c r="F761" s="11" t="s">
        <v>11328</v>
      </c>
      <c r="G761" s="11" t="s">
        <v>11329</v>
      </c>
      <c r="H761" s="11" t="s">
        <v>11330</v>
      </c>
      <c r="I761" s="11" t="s">
        <v>11331</v>
      </c>
      <c r="J761" s="11" t="s">
        <v>11332</v>
      </c>
      <c r="K761" s="11" t="s">
        <v>11333</v>
      </c>
      <c r="L761" s="11" t="s">
        <v>11334</v>
      </c>
      <c r="M761" s="11" t="s">
        <v>11335</v>
      </c>
      <c r="N761" s="11" t="s">
        <v>11336</v>
      </c>
      <c r="O761" s="11" t="s">
        <v>11337</v>
      </c>
      <c r="P761" s="11" t="s">
        <v>11338</v>
      </c>
      <c r="Q761" s="11" t="s">
        <v>11339</v>
      </c>
      <c r="R761" s="11" t="s">
        <v>87</v>
      </c>
      <c r="S761" s="11" t="s">
        <v>87</v>
      </c>
      <c r="T761" s="11" t="s">
        <v>11340</v>
      </c>
      <c r="U761" s="14"/>
      <c r="V761" s="14"/>
      <c r="W761" s="15" t="str">
        <f t="shared" si="11"/>
        <v/>
      </c>
      <c r="X761" s="16"/>
    </row>
    <row r="762" spans="1:24" ht="70" x14ac:dyDescent="0.2">
      <c r="A762" s="11" t="s">
        <v>9548</v>
      </c>
      <c r="B762" s="11" t="s">
        <v>11219</v>
      </c>
      <c r="C762" s="13" t="s">
        <v>11341</v>
      </c>
      <c r="D762" s="9" t="s">
        <v>11342</v>
      </c>
      <c r="E762" s="11" t="s">
        <v>11343</v>
      </c>
      <c r="F762" s="11" t="s">
        <v>11344</v>
      </c>
      <c r="G762" s="11" t="s">
        <v>11345</v>
      </c>
      <c r="H762" s="11" t="s">
        <v>11346</v>
      </c>
      <c r="I762" s="11" t="s">
        <v>11347</v>
      </c>
      <c r="J762" s="11" t="s">
        <v>11348</v>
      </c>
      <c r="K762" s="11" t="s">
        <v>11349</v>
      </c>
      <c r="L762" s="11" t="s">
        <v>11350</v>
      </c>
      <c r="M762" s="11" t="s">
        <v>11351</v>
      </c>
      <c r="N762" s="11" t="s">
        <v>11352</v>
      </c>
      <c r="O762" s="11" t="s">
        <v>11353</v>
      </c>
      <c r="P762" s="11" t="s">
        <v>11354</v>
      </c>
      <c r="Q762" s="11" t="s">
        <v>11355</v>
      </c>
      <c r="R762" s="11" t="s">
        <v>87</v>
      </c>
      <c r="S762" s="11" t="s">
        <v>87</v>
      </c>
      <c r="T762" s="11" t="s">
        <v>11356</v>
      </c>
      <c r="U762" s="14"/>
      <c r="V762" s="14"/>
      <c r="W762" s="15" t="str">
        <f t="shared" si="11"/>
        <v/>
      </c>
      <c r="X762" s="16"/>
    </row>
    <row r="763" spans="1:24" ht="70" x14ac:dyDescent="0.2">
      <c r="A763" s="11" t="s">
        <v>9548</v>
      </c>
      <c r="B763" s="11" t="s">
        <v>11219</v>
      </c>
      <c r="C763" s="13" t="s">
        <v>11357</v>
      </c>
      <c r="D763" s="9" t="s">
        <v>11358</v>
      </c>
      <c r="E763" s="11" t="s">
        <v>11359</v>
      </c>
      <c r="F763" s="11" t="s">
        <v>11360</v>
      </c>
      <c r="G763" s="11" t="s">
        <v>11361</v>
      </c>
      <c r="H763" s="11" t="s">
        <v>11362</v>
      </c>
      <c r="I763" s="11" t="s">
        <v>11363</v>
      </c>
      <c r="J763" s="11" t="s">
        <v>11364</v>
      </c>
      <c r="K763" s="11" t="s">
        <v>11365</v>
      </c>
      <c r="L763" s="11" t="s">
        <v>11366</v>
      </c>
      <c r="M763" s="11" t="s">
        <v>11367</v>
      </c>
      <c r="N763" s="11" t="s">
        <v>11368</v>
      </c>
      <c r="O763" s="11" t="s">
        <v>11369</v>
      </c>
      <c r="P763" s="11" t="s">
        <v>10032</v>
      </c>
      <c r="Q763" s="11" t="s">
        <v>4722</v>
      </c>
      <c r="R763" s="11" t="s">
        <v>87</v>
      </c>
      <c r="S763" s="11" t="s">
        <v>87</v>
      </c>
      <c r="T763" s="11" t="s">
        <v>11370</v>
      </c>
      <c r="U763" s="14"/>
      <c r="V763" s="14"/>
      <c r="W763" s="15" t="str">
        <f t="shared" si="11"/>
        <v/>
      </c>
      <c r="X763" s="16"/>
    </row>
    <row r="764" spans="1:24" ht="70" x14ac:dyDescent="0.2">
      <c r="A764" s="11" t="s">
        <v>9548</v>
      </c>
      <c r="B764" s="11" t="s">
        <v>11219</v>
      </c>
      <c r="C764" s="13" t="s">
        <v>11371</v>
      </c>
      <c r="D764" s="9" t="s">
        <v>11372</v>
      </c>
      <c r="E764" s="11" t="s">
        <v>11373</v>
      </c>
      <c r="F764" s="11" t="s">
        <v>11374</v>
      </c>
      <c r="G764" s="11" t="s">
        <v>11375</v>
      </c>
      <c r="H764" s="11" t="s">
        <v>11376</v>
      </c>
      <c r="I764" s="11" t="s">
        <v>11377</v>
      </c>
      <c r="J764" s="11" t="s">
        <v>11378</v>
      </c>
      <c r="K764" s="11" t="s">
        <v>11379</v>
      </c>
      <c r="L764" s="11" t="s">
        <v>11380</v>
      </c>
      <c r="M764" s="11" t="s">
        <v>11381</v>
      </c>
      <c r="N764" s="11" t="s">
        <v>3602</v>
      </c>
      <c r="O764" s="11" t="s">
        <v>11382</v>
      </c>
      <c r="P764" s="11" t="s">
        <v>11383</v>
      </c>
      <c r="Q764" s="11" t="s">
        <v>11384</v>
      </c>
      <c r="R764" s="11" t="s">
        <v>87</v>
      </c>
      <c r="S764" s="11" t="s">
        <v>87</v>
      </c>
      <c r="T764" s="11" t="s">
        <v>11385</v>
      </c>
      <c r="U764" s="14"/>
      <c r="V764" s="14"/>
      <c r="W764" s="15" t="str">
        <f t="shared" si="11"/>
        <v/>
      </c>
      <c r="X764" s="16"/>
    </row>
    <row r="765" spans="1:24" ht="70" x14ac:dyDescent="0.2">
      <c r="A765" s="11" t="s">
        <v>9548</v>
      </c>
      <c r="B765" s="11" t="s">
        <v>11219</v>
      </c>
      <c r="C765" s="13" t="s">
        <v>11386</v>
      </c>
      <c r="D765" s="9" t="s">
        <v>11387</v>
      </c>
      <c r="E765" s="11" t="s">
        <v>11388</v>
      </c>
      <c r="F765" s="11" t="s">
        <v>11389</v>
      </c>
      <c r="G765" s="11" t="s">
        <v>11390</v>
      </c>
      <c r="H765" s="11" t="s">
        <v>11391</v>
      </c>
      <c r="I765" s="11" t="s">
        <v>11392</v>
      </c>
      <c r="J765" s="11" t="s">
        <v>11393</v>
      </c>
      <c r="K765" s="11" t="s">
        <v>11394</v>
      </c>
      <c r="L765" s="11" t="s">
        <v>11395</v>
      </c>
      <c r="M765" s="11" t="s">
        <v>11396</v>
      </c>
      <c r="N765" s="11" t="s">
        <v>11397</v>
      </c>
      <c r="O765" s="11" t="s">
        <v>11398</v>
      </c>
      <c r="P765" s="11" t="s">
        <v>11399</v>
      </c>
      <c r="Q765" s="11" t="s">
        <v>11400</v>
      </c>
      <c r="R765" s="11" t="s">
        <v>87</v>
      </c>
      <c r="S765" s="11" t="s">
        <v>87</v>
      </c>
      <c r="T765" s="11" t="s">
        <v>11401</v>
      </c>
      <c r="U765" s="14"/>
      <c r="V765" s="14"/>
      <c r="W765" s="15" t="str">
        <f t="shared" si="11"/>
        <v/>
      </c>
      <c r="X765" s="16"/>
    </row>
    <row r="766" spans="1:24" ht="70" x14ac:dyDescent="0.2">
      <c r="A766" s="11" t="s">
        <v>9548</v>
      </c>
      <c r="B766" s="11" t="s">
        <v>11219</v>
      </c>
      <c r="C766" s="13" t="s">
        <v>11402</v>
      </c>
      <c r="D766" s="9" t="s">
        <v>11403</v>
      </c>
      <c r="E766" s="11" t="s">
        <v>11404</v>
      </c>
      <c r="F766" s="11" t="s">
        <v>11405</v>
      </c>
      <c r="G766" s="11" t="s">
        <v>11406</v>
      </c>
      <c r="H766" s="11" t="s">
        <v>11407</v>
      </c>
      <c r="I766" s="11" t="s">
        <v>11408</v>
      </c>
      <c r="J766" s="11" t="s">
        <v>11409</v>
      </c>
      <c r="K766" s="11" t="s">
        <v>11410</v>
      </c>
      <c r="L766" s="11" t="s">
        <v>11411</v>
      </c>
      <c r="M766" s="11" t="s">
        <v>11412</v>
      </c>
      <c r="N766" s="11" t="s">
        <v>11413</v>
      </c>
      <c r="O766" s="11" t="s">
        <v>11414</v>
      </c>
      <c r="P766" s="11" t="s">
        <v>11415</v>
      </c>
      <c r="Q766" s="11" t="s">
        <v>11416</v>
      </c>
      <c r="R766" s="11" t="s">
        <v>87</v>
      </c>
      <c r="S766" s="11" t="s">
        <v>87</v>
      </c>
      <c r="T766" s="11" t="s">
        <v>11417</v>
      </c>
      <c r="U766" s="14"/>
      <c r="V766" s="14"/>
      <c r="W766" s="15" t="str">
        <f t="shared" si="11"/>
        <v/>
      </c>
      <c r="X766" s="16"/>
    </row>
    <row r="767" spans="1:24" ht="70" x14ac:dyDescent="0.2">
      <c r="A767" s="11" t="s">
        <v>9548</v>
      </c>
      <c r="B767" s="11" t="s">
        <v>11219</v>
      </c>
      <c r="C767" s="13" t="s">
        <v>11418</v>
      </c>
      <c r="D767" s="9" t="s">
        <v>11419</v>
      </c>
      <c r="E767" s="11" t="s">
        <v>11420</v>
      </c>
      <c r="F767" s="11" t="s">
        <v>11421</v>
      </c>
      <c r="G767" s="11" t="s">
        <v>11422</v>
      </c>
      <c r="H767" s="11" t="s">
        <v>11423</v>
      </c>
      <c r="I767" s="11" t="s">
        <v>11424</v>
      </c>
      <c r="J767" s="11" t="s">
        <v>11425</v>
      </c>
      <c r="K767" s="11" t="s">
        <v>11426</v>
      </c>
      <c r="L767" s="11" t="s">
        <v>11427</v>
      </c>
      <c r="M767" s="11" t="s">
        <v>11428</v>
      </c>
      <c r="N767" s="11" t="s">
        <v>11429</v>
      </c>
      <c r="O767" s="11" t="s">
        <v>11369</v>
      </c>
      <c r="P767" s="11" t="s">
        <v>11430</v>
      </c>
      <c r="Q767" s="11" t="s">
        <v>4722</v>
      </c>
      <c r="R767" s="11" t="s">
        <v>87</v>
      </c>
      <c r="S767" s="11" t="s">
        <v>87</v>
      </c>
      <c r="T767" s="11" t="s">
        <v>11431</v>
      </c>
      <c r="U767" s="14"/>
      <c r="V767" s="14"/>
      <c r="W767" s="15" t="str">
        <f t="shared" si="11"/>
        <v/>
      </c>
      <c r="X767" s="16"/>
    </row>
    <row r="768" spans="1:24" ht="70" x14ac:dyDescent="0.2">
      <c r="A768" s="11" t="s">
        <v>9548</v>
      </c>
      <c r="B768" s="11" t="s">
        <v>11219</v>
      </c>
      <c r="C768" s="13" t="s">
        <v>11432</v>
      </c>
      <c r="D768" s="9" t="s">
        <v>11433</v>
      </c>
      <c r="E768" s="11" t="s">
        <v>11434</v>
      </c>
      <c r="F768" s="11" t="s">
        <v>11435</v>
      </c>
      <c r="G768" s="11" t="s">
        <v>11436</v>
      </c>
      <c r="H768" s="11" t="s">
        <v>11437</v>
      </c>
      <c r="I768" s="11" t="s">
        <v>11438</v>
      </c>
      <c r="J768" s="11" t="s">
        <v>11439</v>
      </c>
      <c r="K768" s="11" t="s">
        <v>11440</v>
      </c>
      <c r="L768" s="11" t="s">
        <v>11441</v>
      </c>
      <c r="M768" s="11" t="s">
        <v>11442</v>
      </c>
      <c r="N768" s="11" t="s">
        <v>10673</v>
      </c>
      <c r="O768" s="11" t="s">
        <v>11443</v>
      </c>
      <c r="P768" s="11" t="s">
        <v>11444</v>
      </c>
      <c r="Q768" s="11" t="s">
        <v>7910</v>
      </c>
      <c r="R768" s="11" t="s">
        <v>87</v>
      </c>
      <c r="S768" s="11" t="s">
        <v>87</v>
      </c>
      <c r="T768" s="11" t="s">
        <v>11445</v>
      </c>
      <c r="U768" s="14"/>
      <c r="V768" s="14"/>
      <c r="W768" s="15" t="str">
        <f t="shared" si="11"/>
        <v/>
      </c>
      <c r="X768" s="16"/>
    </row>
    <row r="769" spans="1:24" ht="70" x14ac:dyDescent="0.2">
      <c r="A769" s="11" t="s">
        <v>9548</v>
      </c>
      <c r="B769" s="11" t="s">
        <v>11219</v>
      </c>
      <c r="C769" s="13" t="s">
        <v>11446</v>
      </c>
      <c r="D769" s="9" t="s">
        <v>11447</v>
      </c>
      <c r="E769" s="11" t="s">
        <v>11448</v>
      </c>
      <c r="F769" s="11" t="s">
        <v>11449</v>
      </c>
      <c r="G769" s="11" t="s">
        <v>11450</v>
      </c>
      <c r="H769" s="11" t="s">
        <v>11451</v>
      </c>
      <c r="I769" s="11" t="s">
        <v>11452</v>
      </c>
      <c r="J769" s="11" t="s">
        <v>11453</v>
      </c>
      <c r="K769" s="11" t="s">
        <v>11454</v>
      </c>
      <c r="L769" s="11" t="s">
        <v>11455</v>
      </c>
      <c r="M769" s="11" t="s">
        <v>11456</v>
      </c>
      <c r="N769" s="11" t="s">
        <v>11457</v>
      </c>
      <c r="O769" s="11" t="s">
        <v>11458</v>
      </c>
      <c r="P769" s="11" t="s">
        <v>11459</v>
      </c>
      <c r="Q769" s="11" t="s">
        <v>7910</v>
      </c>
      <c r="R769" s="11" t="s">
        <v>87</v>
      </c>
      <c r="S769" s="11" t="s">
        <v>87</v>
      </c>
      <c r="T769" s="11" t="s">
        <v>11460</v>
      </c>
      <c r="U769" s="14"/>
      <c r="V769" s="14"/>
      <c r="W769" s="15" t="str">
        <f t="shared" si="11"/>
        <v/>
      </c>
      <c r="X769" s="16"/>
    </row>
    <row r="770" spans="1:24" ht="70" x14ac:dyDescent="0.2">
      <c r="A770" s="11" t="s">
        <v>9548</v>
      </c>
      <c r="B770" s="11" t="s">
        <v>11219</v>
      </c>
      <c r="C770" s="13" t="s">
        <v>11461</v>
      </c>
      <c r="D770" s="9" t="s">
        <v>11462</v>
      </c>
      <c r="E770" s="11" t="s">
        <v>11463</v>
      </c>
      <c r="F770" s="11" t="s">
        <v>11464</v>
      </c>
      <c r="G770" s="11" t="s">
        <v>11465</v>
      </c>
      <c r="H770" s="11" t="s">
        <v>11466</v>
      </c>
      <c r="I770" s="11" t="s">
        <v>11467</v>
      </c>
      <c r="J770" s="11" t="s">
        <v>11468</v>
      </c>
      <c r="K770" s="11" t="s">
        <v>11469</v>
      </c>
      <c r="L770" s="11" t="s">
        <v>11470</v>
      </c>
      <c r="M770" s="11" t="s">
        <v>11471</v>
      </c>
      <c r="N770" s="11" t="s">
        <v>11472</v>
      </c>
      <c r="O770" s="11" t="s">
        <v>11473</v>
      </c>
      <c r="P770" s="11" t="s">
        <v>11459</v>
      </c>
      <c r="Q770" s="11" t="s">
        <v>87</v>
      </c>
      <c r="R770" s="11" t="s">
        <v>87</v>
      </c>
      <c r="S770" s="11" t="s">
        <v>87</v>
      </c>
      <c r="T770" s="11" t="s">
        <v>11474</v>
      </c>
      <c r="U770" s="14"/>
      <c r="V770" s="14"/>
      <c r="W770" s="15" t="str">
        <f t="shared" ref="W770:W833" si="12">IF(AND(ISNUMBER(U770),ISNUMBER(V770)),V770-U770,"")</f>
        <v/>
      </c>
      <c r="X770" s="16"/>
    </row>
    <row r="771" spans="1:24" ht="70" x14ac:dyDescent="0.2">
      <c r="A771" s="11" t="s">
        <v>9548</v>
      </c>
      <c r="B771" s="11" t="s">
        <v>11219</v>
      </c>
      <c r="C771" s="13" t="s">
        <v>11475</v>
      </c>
      <c r="D771" s="9" t="s">
        <v>11476</v>
      </c>
      <c r="E771" s="11" t="s">
        <v>11477</v>
      </c>
      <c r="F771" s="11" t="s">
        <v>11478</v>
      </c>
      <c r="G771" s="11" t="s">
        <v>11479</v>
      </c>
      <c r="H771" s="11" t="s">
        <v>11480</v>
      </c>
      <c r="I771" s="11" t="s">
        <v>11481</v>
      </c>
      <c r="J771" s="11" t="s">
        <v>11482</v>
      </c>
      <c r="K771" s="11" t="s">
        <v>11483</v>
      </c>
      <c r="L771" s="11" t="s">
        <v>11484</v>
      </c>
      <c r="M771" s="11" t="s">
        <v>11485</v>
      </c>
      <c r="N771" s="11" t="s">
        <v>11486</v>
      </c>
      <c r="O771" s="11" t="s">
        <v>11487</v>
      </c>
      <c r="P771" s="11" t="s">
        <v>11488</v>
      </c>
      <c r="Q771" s="11" t="s">
        <v>3324</v>
      </c>
      <c r="R771" s="11" t="s">
        <v>87</v>
      </c>
      <c r="S771" s="11" t="s">
        <v>87</v>
      </c>
      <c r="T771" s="11" t="s">
        <v>11489</v>
      </c>
      <c r="U771" s="14"/>
      <c r="V771" s="14"/>
      <c r="W771" s="15" t="str">
        <f t="shared" si="12"/>
        <v/>
      </c>
      <c r="X771" s="16"/>
    </row>
    <row r="772" spans="1:24" ht="70" x14ac:dyDescent="0.2">
      <c r="A772" s="11" t="s">
        <v>9548</v>
      </c>
      <c r="B772" s="11" t="s">
        <v>11219</v>
      </c>
      <c r="C772" s="13" t="s">
        <v>11490</v>
      </c>
      <c r="D772" s="9" t="s">
        <v>11491</v>
      </c>
      <c r="E772" s="11" t="s">
        <v>11492</v>
      </c>
      <c r="F772" s="11" t="s">
        <v>11493</v>
      </c>
      <c r="G772" s="11" t="s">
        <v>11494</v>
      </c>
      <c r="H772" s="11" t="s">
        <v>11495</v>
      </c>
      <c r="I772" s="11" t="s">
        <v>11496</v>
      </c>
      <c r="J772" s="11" t="s">
        <v>11497</v>
      </c>
      <c r="K772" s="11" t="s">
        <v>11498</v>
      </c>
      <c r="L772" s="11" t="s">
        <v>11499</v>
      </c>
      <c r="M772" s="11" t="s">
        <v>11500</v>
      </c>
      <c r="N772" s="11" t="s">
        <v>10673</v>
      </c>
      <c r="O772" s="11" t="s">
        <v>11501</v>
      </c>
      <c r="P772" s="11" t="s">
        <v>10823</v>
      </c>
      <c r="Q772" s="11" t="s">
        <v>87</v>
      </c>
      <c r="R772" s="11" t="s">
        <v>87</v>
      </c>
      <c r="S772" s="11" t="s">
        <v>87</v>
      </c>
      <c r="T772" s="11" t="s">
        <v>11502</v>
      </c>
      <c r="U772" s="14"/>
      <c r="V772" s="14"/>
      <c r="W772" s="15" t="str">
        <f t="shared" si="12"/>
        <v/>
      </c>
      <c r="X772" s="16"/>
    </row>
    <row r="773" spans="1:24" ht="70" x14ac:dyDescent="0.2">
      <c r="A773" s="11" t="s">
        <v>9548</v>
      </c>
      <c r="B773" s="11" t="s">
        <v>11219</v>
      </c>
      <c r="C773" s="13" t="s">
        <v>11503</v>
      </c>
      <c r="D773" s="9" t="s">
        <v>11504</v>
      </c>
      <c r="E773" s="11" t="s">
        <v>11505</v>
      </c>
      <c r="F773" s="11" t="s">
        <v>11506</v>
      </c>
      <c r="G773" s="11" t="s">
        <v>11507</v>
      </c>
      <c r="H773" s="11" t="s">
        <v>11508</v>
      </c>
      <c r="I773" s="11" t="s">
        <v>11509</v>
      </c>
      <c r="J773" s="11" t="s">
        <v>11510</v>
      </c>
      <c r="K773" s="11" t="s">
        <v>11511</v>
      </c>
      <c r="L773" s="11" t="s">
        <v>11512</v>
      </c>
      <c r="M773" s="11" t="s">
        <v>11513</v>
      </c>
      <c r="N773" s="11" t="s">
        <v>11514</v>
      </c>
      <c r="O773" s="11" t="s">
        <v>11515</v>
      </c>
      <c r="P773" s="11" t="s">
        <v>11516</v>
      </c>
      <c r="Q773" s="11" t="s">
        <v>11517</v>
      </c>
      <c r="R773" s="11" t="s">
        <v>87</v>
      </c>
      <c r="S773" s="11" t="s">
        <v>87</v>
      </c>
      <c r="T773" s="11" t="s">
        <v>11518</v>
      </c>
      <c r="U773" s="14"/>
      <c r="V773" s="14"/>
      <c r="W773" s="15" t="str">
        <f t="shared" si="12"/>
        <v/>
      </c>
      <c r="X773" s="16"/>
    </row>
    <row r="774" spans="1:24" ht="70" x14ac:dyDescent="0.2">
      <c r="A774" s="11" t="s">
        <v>9548</v>
      </c>
      <c r="B774" s="11" t="s">
        <v>11219</v>
      </c>
      <c r="C774" s="13" t="s">
        <v>11519</v>
      </c>
      <c r="D774" s="9" t="s">
        <v>11520</v>
      </c>
      <c r="E774" s="11" t="s">
        <v>11521</v>
      </c>
      <c r="F774" s="11" t="s">
        <v>11522</v>
      </c>
      <c r="G774" s="11" t="s">
        <v>11523</v>
      </c>
      <c r="H774" s="11" t="s">
        <v>11524</v>
      </c>
      <c r="I774" s="11" t="s">
        <v>11525</v>
      </c>
      <c r="J774" s="11" t="s">
        <v>11526</v>
      </c>
      <c r="K774" s="11" t="s">
        <v>11527</v>
      </c>
      <c r="L774" s="11" t="s">
        <v>11528</v>
      </c>
      <c r="M774" s="11" t="s">
        <v>11529</v>
      </c>
      <c r="N774" s="11" t="s">
        <v>11530</v>
      </c>
      <c r="O774" s="11" t="s">
        <v>11531</v>
      </c>
      <c r="P774" s="11" t="s">
        <v>11532</v>
      </c>
      <c r="Q774" s="11" t="s">
        <v>87</v>
      </c>
      <c r="R774" s="11" t="s">
        <v>87</v>
      </c>
      <c r="S774" s="11" t="s">
        <v>87</v>
      </c>
      <c r="T774" s="11" t="s">
        <v>11533</v>
      </c>
      <c r="U774" s="14"/>
      <c r="V774" s="14"/>
      <c r="W774" s="15" t="str">
        <f t="shared" si="12"/>
        <v/>
      </c>
      <c r="X774" s="16"/>
    </row>
    <row r="775" spans="1:24" ht="70" x14ac:dyDescent="0.2">
      <c r="A775" s="11" t="s">
        <v>9548</v>
      </c>
      <c r="B775" s="11" t="s">
        <v>11219</v>
      </c>
      <c r="C775" s="13" t="s">
        <v>11534</v>
      </c>
      <c r="D775" s="9" t="s">
        <v>11535</v>
      </c>
      <c r="E775" s="11" t="s">
        <v>11536</v>
      </c>
      <c r="F775" s="11" t="s">
        <v>11537</v>
      </c>
      <c r="G775" s="11" t="s">
        <v>11538</v>
      </c>
      <c r="H775" s="11" t="s">
        <v>11539</v>
      </c>
      <c r="I775" s="11" t="s">
        <v>11540</v>
      </c>
      <c r="J775" s="11" t="s">
        <v>11541</v>
      </c>
      <c r="K775" s="11" t="s">
        <v>11542</v>
      </c>
      <c r="L775" s="11" t="s">
        <v>11543</v>
      </c>
      <c r="M775" s="11" t="s">
        <v>11544</v>
      </c>
      <c r="N775" s="11" t="s">
        <v>11545</v>
      </c>
      <c r="O775" s="11" t="s">
        <v>11546</v>
      </c>
      <c r="P775" s="11" t="s">
        <v>11547</v>
      </c>
      <c r="Q775" s="11" t="s">
        <v>1432</v>
      </c>
      <c r="R775" s="11" t="s">
        <v>87</v>
      </c>
      <c r="S775" s="11" t="s">
        <v>87</v>
      </c>
      <c r="T775" s="11" t="s">
        <v>11548</v>
      </c>
      <c r="U775" s="14"/>
      <c r="V775" s="14"/>
      <c r="W775" s="15" t="str">
        <f t="shared" si="12"/>
        <v/>
      </c>
      <c r="X775" s="16"/>
    </row>
    <row r="776" spans="1:24" ht="70" x14ac:dyDescent="0.2">
      <c r="A776" s="11" t="s">
        <v>11549</v>
      </c>
      <c r="B776" s="11" t="s">
        <v>11550</v>
      </c>
      <c r="C776" s="13" t="s">
        <v>11551</v>
      </c>
      <c r="D776" s="9" t="s">
        <v>11552</v>
      </c>
      <c r="E776" s="11" t="s">
        <v>11553</v>
      </c>
      <c r="F776" s="11" t="s">
        <v>11554</v>
      </c>
      <c r="G776" s="11" t="s">
        <v>11555</v>
      </c>
      <c r="H776" s="11" t="s">
        <v>11556</v>
      </c>
      <c r="I776" s="11" t="s">
        <v>11557</v>
      </c>
      <c r="J776" s="11" t="s">
        <v>11558</v>
      </c>
      <c r="K776" s="11" t="s">
        <v>11559</v>
      </c>
      <c r="L776" s="11" t="s">
        <v>11560</v>
      </c>
      <c r="M776" s="11" t="s">
        <v>11561</v>
      </c>
      <c r="N776" s="11" t="s">
        <v>11562</v>
      </c>
      <c r="O776" s="11" t="s">
        <v>8673</v>
      </c>
      <c r="P776" s="11" t="s">
        <v>1199</v>
      </c>
      <c r="Q776" s="11" t="s">
        <v>1185</v>
      </c>
      <c r="R776" s="11" t="s">
        <v>87</v>
      </c>
      <c r="S776" s="11" t="s">
        <v>87</v>
      </c>
      <c r="T776" s="11" t="s">
        <v>11563</v>
      </c>
      <c r="U776" s="14"/>
      <c r="V776" s="14"/>
      <c r="W776" s="15" t="str">
        <f t="shared" si="12"/>
        <v/>
      </c>
      <c r="X776" s="16"/>
    </row>
    <row r="777" spans="1:24" ht="70" x14ac:dyDescent="0.2">
      <c r="A777" s="11" t="s">
        <v>11549</v>
      </c>
      <c r="B777" s="11" t="s">
        <v>11550</v>
      </c>
      <c r="C777" s="13" t="s">
        <v>11564</v>
      </c>
      <c r="D777" s="9" t="s">
        <v>11565</v>
      </c>
      <c r="E777" s="11" t="s">
        <v>11566</v>
      </c>
      <c r="F777" s="11" t="s">
        <v>11567</v>
      </c>
      <c r="G777" s="11" t="s">
        <v>11568</v>
      </c>
      <c r="H777" s="11" t="s">
        <v>11569</v>
      </c>
      <c r="I777" s="11" t="s">
        <v>11570</v>
      </c>
      <c r="J777" s="11" t="s">
        <v>11571</v>
      </c>
      <c r="K777" s="11" t="s">
        <v>11572</v>
      </c>
      <c r="L777" s="11" t="s">
        <v>11573</v>
      </c>
      <c r="M777" s="11" t="s">
        <v>11574</v>
      </c>
      <c r="N777" s="11" t="s">
        <v>8686</v>
      </c>
      <c r="O777" s="11" t="s">
        <v>11575</v>
      </c>
      <c r="P777" s="11" t="s">
        <v>4460</v>
      </c>
      <c r="Q777" s="11" t="s">
        <v>1185</v>
      </c>
      <c r="R777" s="11" t="s">
        <v>87</v>
      </c>
      <c r="S777" s="11" t="s">
        <v>87</v>
      </c>
      <c r="T777" s="11" t="s">
        <v>11576</v>
      </c>
      <c r="U777" s="14"/>
      <c r="V777" s="14"/>
      <c r="W777" s="15" t="str">
        <f t="shared" si="12"/>
        <v/>
      </c>
      <c r="X777" s="16"/>
    </row>
    <row r="778" spans="1:24" ht="84" x14ac:dyDescent="0.2">
      <c r="A778" s="11" t="s">
        <v>11549</v>
      </c>
      <c r="B778" s="11" t="s">
        <v>11550</v>
      </c>
      <c r="C778" s="13" t="s">
        <v>11577</v>
      </c>
      <c r="D778" s="9" t="s">
        <v>11578</v>
      </c>
      <c r="E778" s="11" t="s">
        <v>11579</v>
      </c>
      <c r="F778" s="11" t="s">
        <v>11580</v>
      </c>
      <c r="G778" s="11" t="s">
        <v>11581</v>
      </c>
      <c r="H778" s="11" t="s">
        <v>11582</v>
      </c>
      <c r="I778" s="11" t="s">
        <v>4835</v>
      </c>
      <c r="J778" s="11" t="s">
        <v>11583</v>
      </c>
      <c r="K778" s="11" t="s">
        <v>11584</v>
      </c>
      <c r="L778" s="11" t="s">
        <v>11585</v>
      </c>
      <c r="M778" s="11" t="s">
        <v>11586</v>
      </c>
      <c r="N778" s="11" t="s">
        <v>6434</v>
      </c>
      <c r="O778" s="11" t="s">
        <v>8337</v>
      </c>
      <c r="P778" s="11" t="s">
        <v>8338</v>
      </c>
      <c r="Q778" s="11" t="s">
        <v>4843</v>
      </c>
      <c r="R778" s="11" t="s">
        <v>87</v>
      </c>
      <c r="S778" s="11" t="s">
        <v>87</v>
      </c>
      <c r="T778" s="11" t="s">
        <v>11587</v>
      </c>
      <c r="U778" s="14"/>
      <c r="V778" s="14"/>
      <c r="W778" s="15" t="str">
        <f t="shared" si="12"/>
        <v/>
      </c>
      <c r="X778" s="16"/>
    </row>
    <row r="779" spans="1:24" ht="70" x14ac:dyDescent="0.2">
      <c r="A779" s="11" t="s">
        <v>11549</v>
      </c>
      <c r="B779" s="11" t="s">
        <v>11550</v>
      </c>
      <c r="C779" s="13" t="s">
        <v>11588</v>
      </c>
      <c r="D779" s="9" t="s">
        <v>11589</v>
      </c>
      <c r="E779" s="11" t="s">
        <v>11590</v>
      </c>
      <c r="F779" s="11" t="s">
        <v>11591</v>
      </c>
      <c r="G779" s="11" t="s">
        <v>11592</v>
      </c>
      <c r="H779" s="11" t="s">
        <v>11593</v>
      </c>
      <c r="I779" s="11" t="s">
        <v>11594</v>
      </c>
      <c r="J779" s="11" t="s">
        <v>11595</v>
      </c>
      <c r="K779" s="11" t="s">
        <v>11596</v>
      </c>
      <c r="L779" s="11" t="s">
        <v>11597</v>
      </c>
      <c r="M779" s="11" t="s">
        <v>11598</v>
      </c>
      <c r="N779" s="11" t="s">
        <v>11599</v>
      </c>
      <c r="O779" s="11" t="s">
        <v>11600</v>
      </c>
      <c r="P779" s="11" t="s">
        <v>2639</v>
      </c>
      <c r="Q779" s="11" t="s">
        <v>2580</v>
      </c>
      <c r="R779" s="11" t="s">
        <v>87</v>
      </c>
      <c r="S779" s="11" t="s">
        <v>87</v>
      </c>
      <c r="T779" s="11" t="s">
        <v>11601</v>
      </c>
      <c r="U779" s="14"/>
      <c r="V779" s="14"/>
      <c r="W779" s="15" t="str">
        <f t="shared" si="12"/>
        <v/>
      </c>
      <c r="X779" s="16"/>
    </row>
    <row r="780" spans="1:24" ht="70" x14ac:dyDescent="0.2">
      <c r="A780" s="11" t="s">
        <v>11549</v>
      </c>
      <c r="B780" s="11" t="s">
        <v>11550</v>
      </c>
      <c r="C780" s="13" t="s">
        <v>11602</v>
      </c>
      <c r="D780" s="9" t="s">
        <v>11603</v>
      </c>
      <c r="E780" s="11" t="s">
        <v>11604</v>
      </c>
      <c r="F780" s="11" t="s">
        <v>11605</v>
      </c>
      <c r="G780" s="11" t="s">
        <v>11606</v>
      </c>
      <c r="H780" s="11" t="s">
        <v>11607</v>
      </c>
      <c r="I780" s="11" t="s">
        <v>11608</v>
      </c>
      <c r="J780" s="11" t="s">
        <v>11609</v>
      </c>
      <c r="K780" s="11" t="s">
        <v>11610</v>
      </c>
      <c r="L780" s="11" t="s">
        <v>11611</v>
      </c>
      <c r="M780" s="11" t="s">
        <v>11612</v>
      </c>
      <c r="N780" s="11" t="s">
        <v>11613</v>
      </c>
      <c r="O780" s="11" t="s">
        <v>11614</v>
      </c>
      <c r="P780" s="11" t="s">
        <v>9149</v>
      </c>
      <c r="Q780" s="11" t="s">
        <v>3397</v>
      </c>
      <c r="R780" s="11" t="s">
        <v>87</v>
      </c>
      <c r="S780" s="11" t="s">
        <v>87</v>
      </c>
      <c r="T780" s="11" t="s">
        <v>11615</v>
      </c>
      <c r="U780" s="14"/>
      <c r="V780" s="14"/>
      <c r="W780" s="15" t="str">
        <f t="shared" si="12"/>
        <v/>
      </c>
      <c r="X780" s="16"/>
    </row>
    <row r="781" spans="1:24" ht="84" x14ac:dyDescent="0.2">
      <c r="A781" s="11" t="s">
        <v>11549</v>
      </c>
      <c r="B781" s="11" t="s">
        <v>11550</v>
      </c>
      <c r="C781" s="13" t="s">
        <v>11616</v>
      </c>
      <c r="D781" s="9" t="s">
        <v>11617</v>
      </c>
      <c r="E781" s="11" t="s">
        <v>11618</v>
      </c>
      <c r="F781" s="11" t="s">
        <v>11619</v>
      </c>
      <c r="G781" s="11" t="s">
        <v>11620</v>
      </c>
      <c r="H781" s="11" t="s">
        <v>11621</v>
      </c>
      <c r="I781" s="11" t="s">
        <v>11622</v>
      </c>
      <c r="J781" s="11" t="s">
        <v>11623</v>
      </c>
      <c r="K781" s="11" t="s">
        <v>11624</v>
      </c>
      <c r="L781" s="11" t="s">
        <v>11625</v>
      </c>
      <c r="M781" s="11" t="s">
        <v>11626</v>
      </c>
      <c r="N781" s="11" t="s">
        <v>11627</v>
      </c>
      <c r="O781" s="11" t="s">
        <v>11628</v>
      </c>
      <c r="P781" s="11" t="s">
        <v>11629</v>
      </c>
      <c r="Q781" s="11" t="s">
        <v>1094</v>
      </c>
      <c r="R781" s="11" t="s">
        <v>87</v>
      </c>
      <c r="S781" s="11" t="s">
        <v>87</v>
      </c>
      <c r="T781" s="11" t="s">
        <v>11630</v>
      </c>
      <c r="U781" s="14"/>
      <c r="V781" s="14"/>
      <c r="W781" s="15" t="str">
        <f t="shared" si="12"/>
        <v/>
      </c>
      <c r="X781" s="16"/>
    </row>
    <row r="782" spans="1:24" ht="70" x14ac:dyDescent="0.2">
      <c r="A782" s="11" t="s">
        <v>11549</v>
      </c>
      <c r="B782" s="11" t="s">
        <v>11550</v>
      </c>
      <c r="C782" s="13" t="s">
        <v>11631</v>
      </c>
      <c r="D782" s="9" t="s">
        <v>11632</v>
      </c>
      <c r="E782" s="11" t="s">
        <v>11633</v>
      </c>
      <c r="F782" s="11" t="s">
        <v>11634</v>
      </c>
      <c r="G782" s="11" t="s">
        <v>11635</v>
      </c>
      <c r="H782" s="11" t="s">
        <v>11636</v>
      </c>
      <c r="I782" s="11" t="s">
        <v>11637</v>
      </c>
      <c r="J782" s="11" t="s">
        <v>11638</v>
      </c>
      <c r="K782" s="11" t="s">
        <v>11639</v>
      </c>
      <c r="L782" s="11" t="s">
        <v>11640</v>
      </c>
      <c r="M782" s="11" t="s">
        <v>11641</v>
      </c>
      <c r="N782" s="11" t="s">
        <v>1091</v>
      </c>
      <c r="O782" s="11" t="s">
        <v>11642</v>
      </c>
      <c r="P782" s="11" t="s">
        <v>11643</v>
      </c>
      <c r="Q782" s="11" t="s">
        <v>1094</v>
      </c>
      <c r="R782" s="11" t="s">
        <v>87</v>
      </c>
      <c r="S782" s="11" t="s">
        <v>87</v>
      </c>
      <c r="T782" s="11" t="s">
        <v>11644</v>
      </c>
      <c r="U782" s="14"/>
      <c r="V782" s="14"/>
      <c r="W782" s="15" t="str">
        <f t="shared" si="12"/>
        <v/>
      </c>
      <c r="X782" s="16"/>
    </row>
    <row r="783" spans="1:24" ht="84" x14ac:dyDescent="0.2">
      <c r="A783" s="11" t="s">
        <v>11549</v>
      </c>
      <c r="B783" s="11" t="s">
        <v>11550</v>
      </c>
      <c r="C783" s="13" t="s">
        <v>11645</v>
      </c>
      <c r="D783" s="9" t="s">
        <v>11646</v>
      </c>
      <c r="E783" s="11" t="s">
        <v>11647</v>
      </c>
      <c r="F783" s="11" t="s">
        <v>11648</v>
      </c>
      <c r="G783" s="11" t="s">
        <v>11649</v>
      </c>
      <c r="H783" s="11" t="s">
        <v>11650</v>
      </c>
      <c r="I783" s="11" t="s">
        <v>11651</v>
      </c>
      <c r="J783" s="11" t="s">
        <v>11652</v>
      </c>
      <c r="K783" s="11" t="s">
        <v>11653</v>
      </c>
      <c r="L783" s="11" t="s">
        <v>11654</v>
      </c>
      <c r="M783" s="11" t="s">
        <v>11655</v>
      </c>
      <c r="N783" s="11" t="s">
        <v>4870</v>
      </c>
      <c r="O783" s="11" t="s">
        <v>11656</v>
      </c>
      <c r="P783" s="11" t="s">
        <v>11643</v>
      </c>
      <c r="Q783" s="11" t="s">
        <v>1094</v>
      </c>
      <c r="R783" s="11" t="s">
        <v>87</v>
      </c>
      <c r="S783" s="11" t="s">
        <v>87</v>
      </c>
      <c r="T783" s="11" t="s">
        <v>11657</v>
      </c>
      <c r="U783" s="14"/>
      <c r="V783" s="14"/>
      <c r="W783" s="15" t="str">
        <f t="shared" si="12"/>
        <v/>
      </c>
      <c r="X783" s="16"/>
    </row>
    <row r="784" spans="1:24" ht="70" x14ac:dyDescent="0.2">
      <c r="A784" s="11" t="s">
        <v>11549</v>
      </c>
      <c r="B784" s="11" t="s">
        <v>11550</v>
      </c>
      <c r="C784" s="13" t="s">
        <v>11658</v>
      </c>
      <c r="D784" s="9" t="s">
        <v>11659</v>
      </c>
      <c r="E784" s="11" t="s">
        <v>11660</v>
      </c>
      <c r="F784" s="11" t="s">
        <v>11661</v>
      </c>
      <c r="G784" s="11" t="s">
        <v>11662</v>
      </c>
      <c r="H784" s="11" t="s">
        <v>11663</v>
      </c>
      <c r="I784" s="11" t="s">
        <v>11664</v>
      </c>
      <c r="J784" s="11" t="s">
        <v>11665</v>
      </c>
      <c r="K784" s="11" t="s">
        <v>11666</v>
      </c>
      <c r="L784" s="11" t="s">
        <v>11667</v>
      </c>
      <c r="M784" s="11" t="s">
        <v>11668</v>
      </c>
      <c r="N784" s="11" t="s">
        <v>11669</v>
      </c>
      <c r="O784" s="11" t="s">
        <v>11670</v>
      </c>
      <c r="P784" s="11" t="s">
        <v>11671</v>
      </c>
      <c r="Q784" s="11" t="s">
        <v>87</v>
      </c>
      <c r="R784" s="11" t="s">
        <v>87</v>
      </c>
      <c r="S784" s="11" t="s">
        <v>87</v>
      </c>
      <c r="T784" s="11" t="s">
        <v>11672</v>
      </c>
      <c r="U784" s="14"/>
      <c r="V784" s="14"/>
      <c r="W784" s="15" t="str">
        <f t="shared" si="12"/>
        <v/>
      </c>
      <c r="X784" s="16"/>
    </row>
    <row r="785" spans="1:24" ht="84" x14ac:dyDescent="0.2">
      <c r="A785" s="11" t="s">
        <v>11549</v>
      </c>
      <c r="B785" s="11" t="s">
        <v>11550</v>
      </c>
      <c r="C785" s="13" t="s">
        <v>11673</v>
      </c>
      <c r="D785" s="9" t="s">
        <v>11674</v>
      </c>
      <c r="E785" s="11" t="s">
        <v>11675</v>
      </c>
      <c r="F785" s="11" t="s">
        <v>11676</v>
      </c>
      <c r="G785" s="11" t="s">
        <v>11677</v>
      </c>
      <c r="H785" s="11" t="s">
        <v>11678</v>
      </c>
      <c r="I785" s="11" t="s">
        <v>11679</v>
      </c>
      <c r="J785" s="11" t="s">
        <v>11680</v>
      </c>
      <c r="K785" s="11" t="s">
        <v>11681</v>
      </c>
      <c r="L785" s="11" t="s">
        <v>11682</v>
      </c>
      <c r="M785" s="11" t="s">
        <v>11683</v>
      </c>
      <c r="N785" s="11" t="s">
        <v>11684</v>
      </c>
      <c r="O785" s="11" t="s">
        <v>11685</v>
      </c>
      <c r="P785" s="11" t="s">
        <v>11643</v>
      </c>
      <c r="Q785" s="11" t="s">
        <v>1094</v>
      </c>
      <c r="R785" s="11" t="s">
        <v>87</v>
      </c>
      <c r="S785" s="11" t="s">
        <v>87</v>
      </c>
      <c r="T785" s="11" t="s">
        <v>11686</v>
      </c>
      <c r="U785" s="14"/>
      <c r="V785" s="14"/>
      <c r="W785" s="15" t="str">
        <f t="shared" si="12"/>
        <v/>
      </c>
      <c r="X785" s="16"/>
    </row>
    <row r="786" spans="1:24" ht="70" x14ac:dyDescent="0.2">
      <c r="A786" s="11" t="s">
        <v>11549</v>
      </c>
      <c r="B786" s="11" t="s">
        <v>11550</v>
      </c>
      <c r="C786" s="13" t="s">
        <v>11687</v>
      </c>
      <c r="D786" s="9" t="s">
        <v>11688</v>
      </c>
      <c r="E786" s="11" t="s">
        <v>11689</v>
      </c>
      <c r="F786" s="11" t="s">
        <v>11690</v>
      </c>
      <c r="G786" s="11" t="s">
        <v>11691</v>
      </c>
      <c r="H786" s="11" t="s">
        <v>11692</v>
      </c>
      <c r="I786" s="11" t="s">
        <v>11693</v>
      </c>
      <c r="J786" s="11" t="s">
        <v>11694</v>
      </c>
      <c r="K786" s="11" t="s">
        <v>11695</v>
      </c>
      <c r="L786" s="11" t="s">
        <v>11696</v>
      </c>
      <c r="M786" s="11" t="s">
        <v>11697</v>
      </c>
      <c r="N786" s="11" t="s">
        <v>4961</v>
      </c>
      <c r="O786" s="11" t="s">
        <v>11698</v>
      </c>
      <c r="P786" s="11" t="s">
        <v>1278</v>
      </c>
      <c r="Q786" s="11" t="s">
        <v>4964</v>
      </c>
      <c r="R786" s="11" t="s">
        <v>87</v>
      </c>
      <c r="S786" s="11" t="s">
        <v>87</v>
      </c>
      <c r="T786" s="11" t="s">
        <v>11699</v>
      </c>
      <c r="U786" s="14"/>
      <c r="V786" s="14"/>
      <c r="W786" s="15" t="str">
        <f t="shared" si="12"/>
        <v/>
      </c>
      <c r="X786" s="16"/>
    </row>
    <row r="787" spans="1:24" ht="70" x14ac:dyDescent="0.2">
      <c r="A787" s="11" t="s">
        <v>11549</v>
      </c>
      <c r="B787" s="11" t="s">
        <v>11550</v>
      </c>
      <c r="C787" s="13" t="s">
        <v>11700</v>
      </c>
      <c r="D787" s="9" t="s">
        <v>11701</v>
      </c>
      <c r="E787" s="11" t="s">
        <v>11702</v>
      </c>
      <c r="F787" s="11" t="s">
        <v>11703</v>
      </c>
      <c r="G787" s="11" t="s">
        <v>11704</v>
      </c>
      <c r="H787" s="11" t="s">
        <v>11705</v>
      </c>
      <c r="I787" s="11" t="s">
        <v>11706</v>
      </c>
      <c r="J787" s="11" t="s">
        <v>11707</v>
      </c>
      <c r="K787" s="11" t="s">
        <v>11708</v>
      </c>
      <c r="L787" s="11" t="s">
        <v>11709</v>
      </c>
      <c r="M787" s="11" t="s">
        <v>11710</v>
      </c>
      <c r="N787" s="11" t="s">
        <v>11711</v>
      </c>
      <c r="O787" s="11" t="s">
        <v>11712</v>
      </c>
      <c r="P787" s="11" t="s">
        <v>11713</v>
      </c>
      <c r="Q787" s="11" t="s">
        <v>4156</v>
      </c>
      <c r="R787" s="11" t="s">
        <v>87</v>
      </c>
      <c r="S787" s="11" t="s">
        <v>87</v>
      </c>
      <c r="T787" s="11" t="s">
        <v>11714</v>
      </c>
      <c r="U787" s="14"/>
      <c r="V787" s="14"/>
      <c r="W787" s="15" t="str">
        <f t="shared" si="12"/>
        <v/>
      </c>
      <c r="X787" s="16"/>
    </row>
    <row r="788" spans="1:24" ht="84" x14ac:dyDescent="0.2">
      <c r="A788" s="11" t="s">
        <v>11549</v>
      </c>
      <c r="B788" s="11" t="s">
        <v>11550</v>
      </c>
      <c r="C788" s="13" t="s">
        <v>11715</v>
      </c>
      <c r="D788" s="9" t="s">
        <v>11716</v>
      </c>
      <c r="E788" s="11" t="s">
        <v>11717</v>
      </c>
      <c r="F788" s="11" t="s">
        <v>11718</v>
      </c>
      <c r="G788" s="11" t="s">
        <v>11719</v>
      </c>
      <c r="H788" s="11" t="s">
        <v>11720</v>
      </c>
      <c r="I788" s="11" t="s">
        <v>11721</v>
      </c>
      <c r="J788" s="11" t="s">
        <v>11722</v>
      </c>
      <c r="K788" s="11" t="s">
        <v>11723</v>
      </c>
      <c r="L788" s="11" t="s">
        <v>11724</v>
      </c>
      <c r="M788" s="11" t="s">
        <v>11725</v>
      </c>
      <c r="N788" s="11" t="s">
        <v>11726</v>
      </c>
      <c r="O788" s="11" t="s">
        <v>11727</v>
      </c>
      <c r="P788" s="11" t="s">
        <v>4517</v>
      </c>
      <c r="Q788" s="11" t="s">
        <v>7600</v>
      </c>
      <c r="R788" s="11" t="s">
        <v>87</v>
      </c>
      <c r="S788" s="11" t="s">
        <v>87</v>
      </c>
      <c r="T788" s="11" t="s">
        <v>11728</v>
      </c>
      <c r="U788" s="14"/>
      <c r="V788" s="14"/>
      <c r="W788" s="15" t="str">
        <f t="shared" si="12"/>
        <v/>
      </c>
      <c r="X788" s="16"/>
    </row>
    <row r="789" spans="1:24" ht="70" x14ac:dyDescent="0.2">
      <c r="A789" s="11" t="s">
        <v>11549</v>
      </c>
      <c r="B789" s="11" t="s">
        <v>11550</v>
      </c>
      <c r="C789" s="13" t="s">
        <v>11729</v>
      </c>
      <c r="D789" s="9" t="s">
        <v>11730</v>
      </c>
      <c r="E789" s="11" t="s">
        <v>11731</v>
      </c>
      <c r="F789" s="11" t="s">
        <v>11732</v>
      </c>
      <c r="G789" s="11" t="s">
        <v>11733</v>
      </c>
      <c r="H789" s="11" t="s">
        <v>11734</v>
      </c>
      <c r="I789" s="11" t="s">
        <v>11735</v>
      </c>
      <c r="J789" s="11" t="s">
        <v>11736</v>
      </c>
      <c r="K789" s="11" t="s">
        <v>11737</v>
      </c>
      <c r="L789" s="11" t="s">
        <v>11738</v>
      </c>
      <c r="M789" s="11" t="s">
        <v>11739</v>
      </c>
      <c r="N789" s="11" t="s">
        <v>11711</v>
      </c>
      <c r="O789" s="11" t="s">
        <v>11740</v>
      </c>
      <c r="P789" s="11" t="s">
        <v>11741</v>
      </c>
      <c r="Q789" s="11" t="s">
        <v>2580</v>
      </c>
      <c r="R789" s="11" t="s">
        <v>87</v>
      </c>
      <c r="S789" s="11" t="s">
        <v>87</v>
      </c>
      <c r="T789" s="11" t="s">
        <v>11742</v>
      </c>
      <c r="U789" s="14"/>
      <c r="V789" s="14"/>
      <c r="W789" s="15" t="str">
        <f t="shared" si="12"/>
        <v/>
      </c>
      <c r="X789" s="16"/>
    </row>
    <row r="790" spans="1:24" ht="70" x14ac:dyDescent="0.2">
      <c r="A790" s="11" t="s">
        <v>11549</v>
      </c>
      <c r="B790" s="11" t="s">
        <v>11550</v>
      </c>
      <c r="C790" s="13" t="s">
        <v>11743</v>
      </c>
      <c r="D790" s="9" t="s">
        <v>11744</v>
      </c>
      <c r="E790" s="11" t="s">
        <v>11745</v>
      </c>
      <c r="F790" s="11" t="s">
        <v>11746</v>
      </c>
      <c r="G790" s="11" t="s">
        <v>11747</v>
      </c>
      <c r="H790" s="11" t="s">
        <v>11748</v>
      </c>
      <c r="I790" s="11" t="s">
        <v>11749</v>
      </c>
      <c r="J790" s="11" t="s">
        <v>11750</v>
      </c>
      <c r="K790" s="11" t="s">
        <v>11751</v>
      </c>
      <c r="L790" s="11" t="s">
        <v>11752</v>
      </c>
      <c r="M790" s="11" t="s">
        <v>11753</v>
      </c>
      <c r="N790" s="11" t="s">
        <v>11754</v>
      </c>
      <c r="O790" s="11" t="s">
        <v>11755</v>
      </c>
      <c r="P790" s="11" t="s">
        <v>6793</v>
      </c>
      <c r="Q790" s="11" t="s">
        <v>5098</v>
      </c>
      <c r="R790" s="11" t="s">
        <v>87</v>
      </c>
      <c r="S790" s="11" t="s">
        <v>87</v>
      </c>
      <c r="T790" s="11" t="s">
        <v>11756</v>
      </c>
      <c r="U790" s="14"/>
      <c r="V790" s="14"/>
      <c r="W790" s="15" t="str">
        <f t="shared" si="12"/>
        <v/>
      </c>
      <c r="X790" s="16"/>
    </row>
    <row r="791" spans="1:24" ht="70" x14ac:dyDescent="0.2">
      <c r="A791" s="11" t="s">
        <v>11549</v>
      </c>
      <c r="B791" s="11" t="s">
        <v>11550</v>
      </c>
      <c r="C791" s="13" t="s">
        <v>11757</v>
      </c>
      <c r="D791" s="9" t="s">
        <v>11758</v>
      </c>
      <c r="E791" s="11" t="s">
        <v>11759</v>
      </c>
      <c r="F791" s="11" t="s">
        <v>11760</v>
      </c>
      <c r="G791" s="11" t="s">
        <v>11761</v>
      </c>
      <c r="H791" s="11" t="s">
        <v>11762</v>
      </c>
      <c r="I791" s="11" t="s">
        <v>11763</v>
      </c>
      <c r="J791" s="11" t="s">
        <v>11764</v>
      </c>
      <c r="K791" s="11" t="s">
        <v>11765</v>
      </c>
      <c r="L791" s="11" t="s">
        <v>11766</v>
      </c>
      <c r="M791" s="11" t="s">
        <v>11767</v>
      </c>
      <c r="N791" s="11" t="s">
        <v>8796</v>
      </c>
      <c r="O791" s="11" t="s">
        <v>11768</v>
      </c>
      <c r="P791" s="11" t="s">
        <v>11769</v>
      </c>
      <c r="Q791" s="11" t="s">
        <v>11770</v>
      </c>
      <c r="R791" s="11" t="s">
        <v>87</v>
      </c>
      <c r="S791" s="11" t="s">
        <v>87</v>
      </c>
      <c r="T791" s="11" t="s">
        <v>11771</v>
      </c>
      <c r="U791" s="14"/>
      <c r="V791" s="14"/>
      <c r="W791" s="15" t="str">
        <f t="shared" si="12"/>
        <v/>
      </c>
      <c r="X791" s="16"/>
    </row>
    <row r="792" spans="1:24" ht="70" x14ac:dyDescent="0.2">
      <c r="A792" s="11" t="s">
        <v>11549</v>
      </c>
      <c r="B792" s="11" t="s">
        <v>11550</v>
      </c>
      <c r="C792" s="13" t="s">
        <v>11772</v>
      </c>
      <c r="D792" s="9" t="s">
        <v>11773</v>
      </c>
      <c r="E792" s="11" t="s">
        <v>11774</v>
      </c>
      <c r="F792" s="11" t="s">
        <v>11775</v>
      </c>
      <c r="G792" s="11" t="s">
        <v>11776</v>
      </c>
      <c r="H792" s="11" t="s">
        <v>11777</v>
      </c>
      <c r="I792" s="11" t="s">
        <v>11778</v>
      </c>
      <c r="J792" s="11" t="s">
        <v>11779</v>
      </c>
      <c r="K792" s="11" t="s">
        <v>11780</v>
      </c>
      <c r="L792" s="11" t="s">
        <v>11781</v>
      </c>
      <c r="M792" s="11" t="s">
        <v>11782</v>
      </c>
      <c r="N792" s="11" t="s">
        <v>11783</v>
      </c>
      <c r="O792" s="11" t="s">
        <v>11784</v>
      </c>
      <c r="P792" s="11" t="s">
        <v>11785</v>
      </c>
      <c r="Q792" s="11" t="s">
        <v>3691</v>
      </c>
      <c r="R792" s="11" t="s">
        <v>87</v>
      </c>
      <c r="S792" s="11" t="s">
        <v>87</v>
      </c>
      <c r="T792" s="11" t="s">
        <v>11786</v>
      </c>
      <c r="U792" s="14"/>
      <c r="V792" s="14"/>
      <c r="W792" s="15" t="str">
        <f t="shared" si="12"/>
        <v/>
      </c>
      <c r="X792" s="16"/>
    </row>
    <row r="793" spans="1:24" ht="70" x14ac:dyDescent="0.2">
      <c r="A793" s="11" t="s">
        <v>11549</v>
      </c>
      <c r="B793" s="11" t="s">
        <v>11550</v>
      </c>
      <c r="C793" s="13" t="s">
        <v>11787</v>
      </c>
      <c r="D793" s="9" t="s">
        <v>11788</v>
      </c>
      <c r="E793" s="11" t="s">
        <v>11789</v>
      </c>
      <c r="F793" s="11" t="s">
        <v>11790</v>
      </c>
      <c r="G793" s="11" t="s">
        <v>11791</v>
      </c>
      <c r="H793" s="11" t="s">
        <v>11792</v>
      </c>
      <c r="I793" s="11" t="s">
        <v>11793</v>
      </c>
      <c r="J793" s="11" t="s">
        <v>11794</v>
      </c>
      <c r="K793" s="11" t="s">
        <v>11795</v>
      </c>
      <c r="L793" s="11" t="s">
        <v>11796</v>
      </c>
      <c r="M793" s="11" t="s">
        <v>11797</v>
      </c>
      <c r="N793" s="11" t="s">
        <v>11798</v>
      </c>
      <c r="O793" s="11" t="s">
        <v>11799</v>
      </c>
      <c r="P793" s="11" t="s">
        <v>11800</v>
      </c>
      <c r="Q793" s="11" t="s">
        <v>87</v>
      </c>
      <c r="R793" s="11" t="s">
        <v>87</v>
      </c>
      <c r="S793" s="11" t="s">
        <v>87</v>
      </c>
      <c r="T793" s="11" t="s">
        <v>11801</v>
      </c>
      <c r="U793" s="14"/>
      <c r="V793" s="14"/>
      <c r="W793" s="15" t="str">
        <f t="shared" si="12"/>
        <v/>
      </c>
      <c r="X793" s="16"/>
    </row>
    <row r="794" spans="1:24" ht="84" x14ac:dyDescent="0.2">
      <c r="A794" s="11" t="s">
        <v>11549</v>
      </c>
      <c r="B794" s="11" t="s">
        <v>11550</v>
      </c>
      <c r="C794" s="13" t="s">
        <v>11802</v>
      </c>
      <c r="D794" s="9" t="s">
        <v>11803</v>
      </c>
      <c r="E794" s="11" t="s">
        <v>11804</v>
      </c>
      <c r="F794" s="11" t="s">
        <v>11805</v>
      </c>
      <c r="G794" s="11" t="s">
        <v>11806</v>
      </c>
      <c r="H794" s="11" t="s">
        <v>11807</v>
      </c>
      <c r="I794" s="11" t="s">
        <v>11808</v>
      </c>
      <c r="J794" s="11" t="s">
        <v>11809</v>
      </c>
      <c r="K794" s="11" t="s">
        <v>11810</v>
      </c>
      <c r="L794" s="11" t="s">
        <v>11811</v>
      </c>
      <c r="M794" s="11" t="s">
        <v>11812</v>
      </c>
      <c r="N794" s="11" t="s">
        <v>11813</v>
      </c>
      <c r="O794" s="11" t="s">
        <v>11814</v>
      </c>
      <c r="P794" s="11" t="s">
        <v>11815</v>
      </c>
      <c r="Q794" s="11" t="s">
        <v>11816</v>
      </c>
      <c r="R794" s="11" t="s">
        <v>87</v>
      </c>
      <c r="S794" s="11" t="s">
        <v>87</v>
      </c>
      <c r="T794" s="11" t="s">
        <v>11817</v>
      </c>
      <c r="U794" s="14"/>
      <c r="V794" s="14"/>
      <c r="W794" s="15" t="str">
        <f t="shared" si="12"/>
        <v/>
      </c>
      <c r="X794" s="16"/>
    </row>
    <row r="795" spans="1:24" ht="70" x14ac:dyDescent="0.2">
      <c r="A795" s="11" t="s">
        <v>11549</v>
      </c>
      <c r="B795" s="11" t="s">
        <v>11550</v>
      </c>
      <c r="C795" s="13" t="s">
        <v>11818</v>
      </c>
      <c r="D795" s="9" t="s">
        <v>11819</v>
      </c>
      <c r="E795" s="11" t="s">
        <v>11820</v>
      </c>
      <c r="F795" s="11" t="s">
        <v>11821</v>
      </c>
      <c r="G795" s="11" t="s">
        <v>11822</v>
      </c>
      <c r="H795" s="11" t="s">
        <v>11823</v>
      </c>
      <c r="I795" s="11" t="s">
        <v>11824</v>
      </c>
      <c r="J795" s="11" t="s">
        <v>11825</v>
      </c>
      <c r="K795" s="11" t="s">
        <v>11826</v>
      </c>
      <c r="L795" s="11" t="s">
        <v>11827</v>
      </c>
      <c r="M795" s="11" t="s">
        <v>11828</v>
      </c>
      <c r="N795" s="11" t="s">
        <v>11829</v>
      </c>
      <c r="O795" s="11" t="s">
        <v>11830</v>
      </c>
      <c r="P795" s="11" t="s">
        <v>11831</v>
      </c>
      <c r="Q795" s="11" t="s">
        <v>87</v>
      </c>
      <c r="R795" s="11" t="s">
        <v>87</v>
      </c>
      <c r="S795" s="11" t="s">
        <v>87</v>
      </c>
      <c r="T795" s="11" t="s">
        <v>11832</v>
      </c>
      <c r="U795" s="14"/>
      <c r="V795" s="14"/>
      <c r="W795" s="15" t="str">
        <f t="shared" si="12"/>
        <v/>
      </c>
      <c r="X795" s="16"/>
    </row>
    <row r="796" spans="1:24" ht="70" x14ac:dyDescent="0.2">
      <c r="A796" s="11" t="s">
        <v>11549</v>
      </c>
      <c r="B796" s="11" t="s">
        <v>11550</v>
      </c>
      <c r="C796" s="13" t="s">
        <v>11833</v>
      </c>
      <c r="D796" s="9" t="s">
        <v>11834</v>
      </c>
      <c r="E796" s="11" t="s">
        <v>11835</v>
      </c>
      <c r="F796" s="11" t="s">
        <v>11836</v>
      </c>
      <c r="G796" s="11" t="s">
        <v>11837</v>
      </c>
      <c r="H796" s="11" t="s">
        <v>11838</v>
      </c>
      <c r="I796" s="11" t="s">
        <v>11839</v>
      </c>
      <c r="J796" s="11" t="s">
        <v>11840</v>
      </c>
      <c r="K796" s="11" t="s">
        <v>11841</v>
      </c>
      <c r="L796" s="11" t="s">
        <v>11842</v>
      </c>
      <c r="M796" s="11" t="s">
        <v>11843</v>
      </c>
      <c r="N796" s="11" t="s">
        <v>11844</v>
      </c>
      <c r="O796" s="11" t="s">
        <v>11845</v>
      </c>
      <c r="P796" s="11" t="s">
        <v>11846</v>
      </c>
      <c r="Q796" s="11" t="s">
        <v>906</v>
      </c>
      <c r="R796" s="11" t="s">
        <v>87</v>
      </c>
      <c r="S796" s="11" t="s">
        <v>87</v>
      </c>
      <c r="T796" s="11" t="s">
        <v>11847</v>
      </c>
      <c r="U796" s="14"/>
      <c r="V796" s="14"/>
      <c r="W796" s="15" t="str">
        <f t="shared" si="12"/>
        <v/>
      </c>
      <c r="X796" s="16"/>
    </row>
    <row r="797" spans="1:24" ht="70" x14ac:dyDescent="0.2">
      <c r="A797" s="11" t="s">
        <v>11549</v>
      </c>
      <c r="B797" s="11" t="s">
        <v>11550</v>
      </c>
      <c r="C797" s="13" t="s">
        <v>11848</v>
      </c>
      <c r="D797" s="9" t="s">
        <v>11849</v>
      </c>
      <c r="E797" s="11" t="s">
        <v>11850</v>
      </c>
      <c r="F797" s="11" t="s">
        <v>11851</v>
      </c>
      <c r="G797" s="11" t="s">
        <v>11852</v>
      </c>
      <c r="H797" s="11" t="s">
        <v>11853</v>
      </c>
      <c r="I797" s="11" t="s">
        <v>11854</v>
      </c>
      <c r="J797" s="11" t="s">
        <v>11855</v>
      </c>
      <c r="K797" s="11" t="s">
        <v>11856</v>
      </c>
      <c r="L797" s="11" t="s">
        <v>11857</v>
      </c>
      <c r="M797" s="11" t="s">
        <v>11858</v>
      </c>
      <c r="N797" s="11" t="s">
        <v>11859</v>
      </c>
      <c r="O797" s="11" t="s">
        <v>11860</v>
      </c>
      <c r="P797" s="11" t="s">
        <v>11861</v>
      </c>
      <c r="Q797" s="11" t="s">
        <v>11862</v>
      </c>
      <c r="R797" s="11" t="s">
        <v>87</v>
      </c>
      <c r="S797" s="11" t="s">
        <v>87</v>
      </c>
      <c r="T797" s="11" t="s">
        <v>11863</v>
      </c>
      <c r="U797" s="14"/>
      <c r="V797" s="14"/>
      <c r="W797" s="15" t="str">
        <f t="shared" si="12"/>
        <v/>
      </c>
      <c r="X797" s="16"/>
    </row>
    <row r="798" spans="1:24" ht="70" x14ac:dyDescent="0.2">
      <c r="A798" s="11" t="s">
        <v>11864</v>
      </c>
      <c r="B798" s="11" t="s">
        <v>11865</v>
      </c>
      <c r="C798" s="13" t="s">
        <v>11866</v>
      </c>
      <c r="D798" s="9" t="s">
        <v>11867</v>
      </c>
      <c r="E798" s="11" t="s">
        <v>11868</v>
      </c>
      <c r="F798" s="11" t="s">
        <v>11869</v>
      </c>
      <c r="G798" s="11" t="s">
        <v>11870</v>
      </c>
      <c r="H798" s="11" t="s">
        <v>11871</v>
      </c>
      <c r="I798" s="11" t="s">
        <v>11872</v>
      </c>
      <c r="J798" s="11" t="s">
        <v>11873</v>
      </c>
      <c r="K798" s="11" t="s">
        <v>11874</v>
      </c>
      <c r="L798" s="11" t="s">
        <v>11875</v>
      </c>
      <c r="M798" s="11" t="s">
        <v>11876</v>
      </c>
      <c r="N798" s="11" t="s">
        <v>6434</v>
      </c>
      <c r="O798" s="11" t="s">
        <v>8337</v>
      </c>
      <c r="P798" s="11" t="s">
        <v>4842</v>
      </c>
      <c r="Q798" s="11" t="s">
        <v>8413</v>
      </c>
      <c r="R798" s="11" t="s">
        <v>87</v>
      </c>
      <c r="S798" s="11" t="s">
        <v>87</v>
      </c>
      <c r="T798" s="11" t="s">
        <v>11877</v>
      </c>
      <c r="U798" s="14"/>
      <c r="V798" s="14"/>
      <c r="W798" s="15" t="str">
        <f t="shared" si="12"/>
        <v/>
      </c>
      <c r="X798" s="16"/>
    </row>
    <row r="799" spans="1:24" ht="70" x14ac:dyDescent="0.2">
      <c r="A799" s="11" t="s">
        <v>11864</v>
      </c>
      <c r="B799" s="11" t="s">
        <v>11865</v>
      </c>
      <c r="C799" s="13" t="s">
        <v>11878</v>
      </c>
      <c r="D799" s="9" t="s">
        <v>11879</v>
      </c>
      <c r="E799" s="11" t="s">
        <v>11880</v>
      </c>
      <c r="F799" s="11" t="s">
        <v>11881</v>
      </c>
      <c r="G799" s="11" t="s">
        <v>11882</v>
      </c>
      <c r="H799" s="11" t="s">
        <v>11883</v>
      </c>
      <c r="I799" s="11" t="s">
        <v>11884</v>
      </c>
      <c r="J799" s="11" t="s">
        <v>11885</v>
      </c>
      <c r="K799" s="11" t="s">
        <v>11886</v>
      </c>
      <c r="L799" s="11" t="s">
        <v>11887</v>
      </c>
      <c r="M799" s="11" t="s">
        <v>11888</v>
      </c>
      <c r="N799" s="11" t="s">
        <v>3515</v>
      </c>
      <c r="O799" s="11" t="s">
        <v>3516</v>
      </c>
      <c r="P799" s="11" t="s">
        <v>3517</v>
      </c>
      <c r="Q799" s="11" t="s">
        <v>3518</v>
      </c>
      <c r="R799" s="11" t="s">
        <v>87</v>
      </c>
      <c r="S799" s="11" t="s">
        <v>87</v>
      </c>
      <c r="T799" s="11" t="s">
        <v>11889</v>
      </c>
      <c r="U799" s="14"/>
      <c r="V799" s="14"/>
      <c r="W799" s="15" t="str">
        <f t="shared" si="12"/>
        <v/>
      </c>
      <c r="X799" s="16"/>
    </row>
    <row r="800" spans="1:24" ht="56" x14ac:dyDescent="0.2">
      <c r="A800" s="11" t="s">
        <v>11864</v>
      </c>
      <c r="B800" s="11" t="s">
        <v>11865</v>
      </c>
      <c r="C800" s="13" t="s">
        <v>11890</v>
      </c>
      <c r="D800" s="9" t="s">
        <v>11891</v>
      </c>
      <c r="E800" s="11" t="s">
        <v>11892</v>
      </c>
      <c r="F800" s="11" t="s">
        <v>11893</v>
      </c>
      <c r="G800" s="11" t="s">
        <v>11894</v>
      </c>
      <c r="H800" s="11" t="s">
        <v>11895</v>
      </c>
      <c r="I800" s="11" t="s">
        <v>11896</v>
      </c>
      <c r="J800" s="11" t="s">
        <v>11897</v>
      </c>
      <c r="K800" s="11" t="s">
        <v>11898</v>
      </c>
      <c r="L800" s="11" t="s">
        <v>11899</v>
      </c>
      <c r="M800" s="11" t="s">
        <v>11900</v>
      </c>
      <c r="N800" s="11" t="s">
        <v>4280</v>
      </c>
      <c r="O800" s="11" t="s">
        <v>11901</v>
      </c>
      <c r="P800" s="11" t="s">
        <v>11902</v>
      </c>
      <c r="Q800" s="11" t="s">
        <v>3844</v>
      </c>
      <c r="R800" s="11" t="s">
        <v>87</v>
      </c>
      <c r="S800" s="11" t="s">
        <v>87</v>
      </c>
      <c r="T800" s="11" t="s">
        <v>11903</v>
      </c>
      <c r="U800" s="14"/>
      <c r="V800" s="14"/>
      <c r="W800" s="15" t="str">
        <f t="shared" si="12"/>
        <v/>
      </c>
      <c r="X800" s="16"/>
    </row>
    <row r="801" spans="1:24" ht="70" x14ac:dyDescent="0.2">
      <c r="A801" s="11" t="s">
        <v>11864</v>
      </c>
      <c r="B801" s="11" t="s">
        <v>11865</v>
      </c>
      <c r="C801" s="13" t="s">
        <v>11904</v>
      </c>
      <c r="D801" s="9" t="s">
        <v>11905</v>
      </c>
      <c r="E801" s="11" t="s">
        <v>11906</v>
      </c>
      <c r="F801" s="11" t="s">
        <v>11907</v>
      </c>
      <c r="G801" s="11" t="s">
        <v>11908</v>
      </c>
      <c r="H801" s="11" t="s">
        <v>11909</v>
      </c>
      <c r="I801" s="11" t="s">
        <v>11910</v>
      </c>
      <c r="J801" s="11" t="s">
        <v>11911</v>
      </c>
      <c r="K801" s="11" t="s">
        <v>11912</v>
      </c>
      <c r="L801" s="11" t="s">
        <v>11913</v>
      </c>
      <c r="M801" s="11" t="s">
        <v>11914</v>
      </c>
      <c r="N801" s="11" t="s">
        <v>3453</v>
      </c>
      <c r="O801" s="11" t="s">
        <v>11915</v>
      </c>
      <c r="P801" s="11" t="s">
        <v>6436</v>
      </c>
      <c r="Q801" s="11" t="s">
        <v>8456</v>
      </c>
      <c r="R801" s="11" t="s">
        <v>87</v>
      </c>
      <c r="S801" s="11" t="s">
        <v>87</v>
      </c>
      <c r="T801" s="11" t="s">
        <v>11916</v>
      </c>
      <c r="U801" s="14"/>
      <c r="V801" s="14"/>
      <c r="W801" s="15" t="str">
        <f t="shared" si="12"/>
        <v/>
      </c>
      <c r="X801" s="16"/>
    </row>
    <row r="802" spans="1:24" ht="70" x14ac:dyDescent="0.2">
      <c r="A802" s="11" t="s">
        <v>11864</v>
      </c>
      <c r="B802" s="11" t="s">
        <v>11865</v>
      </c>
      <c r="C802" s="13" t="s">
        <v>11917</v>
      </c>
      <c r="D802" s="9" t="s">
        <v>11918</v>
      </c>
      <c r="E802" s="11" t="s">
        <v>11919</v>
      </c>
      <c r="F802" s="11" t="s">
        <v>11920</v>
      </c>
      <c r="G802" s="11" t="s">
        <v>11921</v>
      </c>
      <c r="H802" s="11" t="s">
        <v>11922</v>
      </c>
      <c r="I802" s="11" t="s">
        <v>11923</v>
      </c>
      <c r="J802" s="11" t="s">
        <v>11924</v>
      </c>
      <c r="K802" s="11" t="s">
        <v>11925</v>
      </c>
      <c r="L802" s="11" t="s">
        <v>11926</v>
      </c>
      <c r="M802" s="11" t="s">
        <v>11927</v>
      </c>
      <c r="N802" s="11" t="s">
        <v>2011</v>
      </c>
      <c r="O802" s="11" t="s">
        <v>11928</v>
      </c>
      <c r="P802" s="11" t="s">
        <v>11929</v>
      </c>
      <c r="Q802" s="11" t="s">
        <v>11930</v>
      </c>
      <c r="R802" s="11" t="s">
        <v>87</v>
      </c>
      <c r="S802" s="11" t="s">
        <v>87</v>
      </c>
      <c r="T802" s="11" t="s">
        <v>11931</v>
      </c>
      <c r="U802" s="14"/>
      <c r="V802" s="14"/>
      <c r="W802" s="15" t="str">
        <f t="shared" si="12"/>
        <v/>
      </c>
      <c r="X802" s="16"/>
    </row>
    <row r="803" spans="1:24" ht="70" x14ac:dyDescent="0.2">
      <c r="A803" s="11" t="s">
        <v>11864</v>
      </c>
      <c r="B803" s="11" t="s">
        <v>11865</v>
      </c>
      <c r="C803" s="13" t="s">
        <v>11932</v>
      </c>
      <c r="D803" s="9" t="s">
        <v>11933</v>
      </c>
      <c r="E803" s="11" t="s">
        <v>11934</v>
      </c>
      <c r="F803" s="11" t="s">
        <v>11935</v>
      </c>
      <c r="G803" s="11" t="s">
        <v>11936</v>
      </c>
      <c r="H803" s="11" t="s">
        <v>11937</v>
      </c>
      <c r="I803" s="11" t="s">
        <v>11938</v>
      </c>
      <c r="J803" s="11" t="s">
        <v>11939</v>
      </c>
      <c r="K803" s="11" t="s">
        <v>11940</v>
      </c>
      <c r="L803" s="11" t="s">
        <v>11941</v>
      </c>
      <c r="M803" s="11" t="s">
        <v>11942</v>
      </c>
      <c r="N803" s="11" t="s">
        <v>11943</v>
      </c>
      <c r="O803" s="11" t="s">
        <v>4603</v>
      </c>
      <c r="P803" s="11" t="s">
        <v>11944</v>
      </c>
      <c r="Q803" s="11" t="s">
        <v>11945</v>
      </c>
      <c r="R803" s="11" t="s">
        <v>87</v>
      </c>
      <c r="S803" s="11" t="s">
        <v>87</v>
      </c>
      <c r="T803" s="11" t="s">
        <v>11946</v>
      </c>
      <c r="U803" s="14"/>
      <c r="V803" s="14"/>
      <c r="W803" s="15" t="str">
        <f t="shared" si="12"/>
        <v/>
      </c>
      <c r="X803" s="16"/>
    </row>
    <row r="804" spans="1:24" ht="70" x14ac:dyDescent="0.2">
      <c r="A804" s="11" t="s">
        <v>11864</v>
      </c>
      <c r="B804" s="11" t="s">
        <v>11865</v>
      </c>
      <c r="C804" s="13" t="s">
        <v>11947</v>
      </c>
      <c r="D804" s="9" t="s">
        <v>11948</v>
      </c>
      <c r="E804" s="11" t="s">
        <v>11949</v>
      </c>
      <c r="F804" s="11" t="s">
        <v>11950</v>
      </c>
      <c r="G804" s="11" t="s">
        <v>11951</v>
      </c>
      <c r="H804" s="11" t="s">
        <v>11952</v>
      </c>
      <c r="I804" s="11" t="s">
        <v>11953</v>
      </c>
      <c r="J804" s="11" t="s">
        <v>11954</v>
      </c>
      <c r="K804" s="11" t="s">
        <v>11955</v>
      </c>
      <c r="L804" s="11" t="s">
        <v>11956</v>
      </c>
      <c r="M804" s="11" t="s">
        <v>11957</v>
      </c>
      <c r="N804" s="11" t="s">
        <v>11958</v>
      </c>
      <c r="O804" s="11" t="s">
        <v>11959</v>
      </c>
      <c r="P804" s="11" t="s">
        <v>11960</v>
      </c>
      <c r="Q804" s="11" t="s">
        <v>87</v>
      </c>
      <c r="R804" s="11" t="s">
        <v>87</v>
      </c>
      <c r="S804" s="11" t="s">
        <v>87</v>
      </c>
      <c r="T804" s="11" t="s">
        <v>11961</v>
      </c>
      <c r="U804" s="14"/>
      <c r="V804" s="14"/>
      <c r="W804" s="15" t="str">
        <f t="shared" si="12"/>
        <v/>
      </c>
      <c r="X804" s="16"/>
    </row>
    <row r="805" spans="1:24" ht="70" x14ac:dyDescent="0.2">
      <c r="A805" s="11" t="s">
        <v>11864</v>
      </c>
      <c r="B805" s="11" t="s">
        <v>11865</v>
      </c>
      <c r="C805" s="13" t="s">
        <v>11962</v>
      </c>
      <c r="D805" s="9" t="s">
        <v>11963</v>
      </c>
      <c r="E805" s="11" t="s">
        <v>11964</v>
      </c>
      <c r="F805" s="11" t="s">
        <v>11965</v>
      </c>
      <c r="G805" s="11" t="s">
        <v>11966</v>
      </c>
      <c r="H805" s="11" t="s">
        <v>11967</v>
      </c>
      <c r="I805" s="11" t="s">
        <v>11968</v>
      </c>
      <c r="J805" s="11" t="s">
        <v>11969</v>
      </c>
      <c r="K805" s="11" t="s">
        <v>11970</v>
      </c>
      <c r="L805" s="11" t="s">
        <v>11971</v>
      </c>
      <c r="M805" s="11" t="s">
        <v>11972</v>
      </c>
      <c r="N805" s="11" t="s">
        <v>11973</v>
      </c>
      <c r="O805" s="11" t="s">
        <v>11974</v>
      </c>
      <c r="P805" s="11" t="s">
        <v>11975</v>
      </c>
      <c r="Q805" s="11" t="s">
        <v>3966</v>
      </c>
      <c r="R805" s="11" t="s">
        <v>87</v>
      </c>
      <c r="S805" s="11" t="s">
        <v>87</v>
      </c>
      <c r="T805" s="11" t="s">
        <v>11976</v>
      </c>
      <c r="U805" s="14"/>
      <c r="V805" s="14"/>
      <c r="W805" s="15" t="str">
        <f t="shared" si="12"/>
        <v/>
      </c>
      <c r="X805" s="16"/>
    </row>
    <row r="806" spans="1:24" ht="56" x14ac:dyDescent="0.2">
      <c r="A806" s="11" t="s">
        <v>11864</v>
      </c>
      <c r="B806" s="11" t="s">
        <v>11865</v>
      </c>
      <c r="C806" s="13" t="s">
        <v>11977</v>
      </c>
      <c r="D806" s="9" t="s">
        <v>11978</v>
      </c>
      <c r="E806" s="11" t="s">
        <v>11979</v>
      </c>
      <c r="F806" s="11" t="s">
        <v>11980</v>
      </c>
      <c r="G806" s="11" t="s">
        <v>11981</v>
      </c>
      <c r="H806" s="11" t="s">
        <v>11982</v>
      </c>
      <c r="I806" s="11" t="s">
        <v>11983</v>
      </c>
      <c r="J806" s="11" t="s">
        <v>11984</v>
      </c>
      <c r="K806" s="11" t="s">
        <v>11985</v>
      </c>
      <c r="L806" s="11" t="s">
        <v>11986</v>
      </c>
      <c r="M806" s="11" t="s">
        <v>11987</v>
      </c>
      <c r="N806" s="11" t="s">
        <v>3841</v>
      </c>
      <c r="O806" s="11" t="s">
        <v>11988</v>
      </c>
      <c r="P806" s="11" t="s">
        <v>3674</v>
      </c>
      <c r="Q806" s="11" t="s">
        <v>3518</v>
      </c>
      <c r="R806" s="11" t="s">
        <v>87</v>
      </c>
      <c r="S806" s="11" t="s">
        <v>87</v>
      </c>
      <c r="T806" s="11" t="s">
        <v>11989</v>
      </c>
      <c r="U806" s="14"/>
      <c r="V806" s="14"/>
      <c r="W806" s="15" t="str">
        <f t="shared" si="12"/>
        <v/>
      </c>
      <c r="X806" s="16"/>
    </row>
    <row r="807" spans="1:24" ht="70" x14ac:dyDescent="0.2">
      <c r="A807" s="11" t="s">
        <v>11864</v>
      </c>
      <c r="B807" s="11" t="s">
        <v>11865</v>
      </c>
      <c r="C807" s="13" t="s">
        <v>11990</v>
      </c>
      <c r="D807" s="9" t="s">
        <v>11991</v>
      </c>
      <c r="E807" s="11" t="s">
        <v>11992</v>
      </c>
      <c r="F807" s="11" t="s">
        <v>11993</v>
      </c>
      <c r="G807" s="11" t="s">
        <v>11994</v>
      </c>
      <c r="H807" s="11" t="s">
        <v>11995</v>
      </c>
      <c r="I807" s="11" t="s">
        <v>11996</v>
      </c>
      <c r="J807" s="11" t="s">
        <v>11997</v>
      </c>
      <c r="K807" s="11" t="s">
        <v>11998</v>
      </c>
      <c r="L807" s="11" t="s">
        <v>11999</v>
      </c>
      <c r="M807" s="11" t="s">
        <v>12000</v>
      </c>
      <c r="N807" s="11" t="s">
        <v>12001</v>
      </c>
      <c r="O807" s="11" t="s">
        <v>12002</v>
      </c>
      <c r="P807" s="11" t="s">
        <v>12003</v>
      </c>
      <c r="Q807" s="11" t="s">
        <v>1185</v>
      </c>
      <c r="R807" s="11" t="s">
        <v>87</v>
      </c>
      <c r="S807" s="11" t="s">
        <v>87</v>
      </c>
      <c r="T807" s="11" t="s">
        <v>12004</v>
      </c>
      <c r="U807" s="14"/>
      <c r="V807" s="14"/>
      <c r="W807" s="15" t="str">
        <f t="shared" si="12"/>
        <v/>
      </c>
      <c r="X807" s="16"/>
    </row>
    <row r="808" spans="1:24" ht="56" x14ac:dyDescent="0.2">
      <c r="A808" s="11" t="s">
        <v>11864</v>
      </c>
      <c r="B808" s="11" t="s">
        <v>11865</v>
      </c>
      <c r="C808" s="13" t="s">
        <v>12005</v>
      </c>
      <c r="D808" s="9" t="s">
        <v>12006</v>
      </c>
      <c r="E808" s="11" t="s">
        <v>12007</v>
      </c>
      <c r="F808" s="11" t="s">
        <v>12008</v>
      </c>
      <c r="G808" s="11" t="s">
        <v>12009</v>
      </c>
      <c r="H808" s="11" t="s">
        <v>12010</v>
      </c>
      <c r="I808" s="11" t="s">
        <v>12011</v>
      </c>
      <c r="J808" s="11" t="s">
        <v>12012</v>
      </c>
      <c r="K808" s="11" t="s">
        <v>12013</v>
      </c>
      <c r="L808" s="11" t="s">
        <v>12014</v>
      </c>
      <c r="M808" s="11" t="s">
        <v>12015</v>
      </c>
      <c r="N808" s="11" t="s">
        <v>12016</v>
      </c>
      <c r="O808" s="11" t="s">
        <v>10287</v>
      </c>
      <c r="P808" s="11" t="s">
        <v>3124</v>
      </c>
      <c r="Q808" s="11" t="s">
        <v>2100</v>
      </c>
      <c r="R808" s="11" t="s">
        <v>87</v>
      </c>
      <c r="S808" s="11" t="s">
        <v>87</v>
      </c>
      <c r="T808" s="11" t="s">
        <v>12017</v>
      </c>
      <c r="U808" s="14"/>
      <c r="V808" s="14"/>
      <c r="W808" s="15" t="str">
        <f t="shared" si="12"/>
        <v/>
      </c>
      <c r="X808" s="16"/>
    </row>
    <row r="809" spans="1:24" ht="56" x14ac:dyDescent="0.2">
      <c r="A809" s="11" t="s">
        <v>11864</v>
      </c>
      <c r="B809" s="11" t="s">
        <v>11865</v>
      </c>
      <c r="C809" s="13" t="s">
        <v>12018</v>
      </c>
      <c r="D809" s="9" t="s">
        <v>12019</v>
      </c>
      <c r="E809" s="11" t="s">
        <v>12020</v>
      </c>
      <c r="F809" s="11" t="s">
        <v>12021</v>
      </c>
      <c r="G809" s="11" t="s">
        <v>12022</v>
      </c>
      <c r="H809" s="11" t="s">
        <v>12023</v>
      </c>
      <c r="I809" s="11" t="s">
        <v>12024</v>
      </c>
      <c r="J809" s="11" t="s">
        <v>12025</v>
      </c>
      <c r="K809" s="11" t="s">
        <v>12026</v>
      </c>
      <c r="L809" s="11" t="s">
        <v>12027</v>
      </c>
      <c r="M809" s="11" t="s">
        <v>12028</v>
      </c>
      <c r="N809" s="11" t="s">
        <v>4079</v>
      </c>
      <c r="O809" s="11" t="s">
        <v>12029</v>
      </c>
      <c r="P809" s="11" t="s">
        <v>2099</v>
      </c>
      <c r="Q809" s="11" t="s">
        <v>2100</v>
      </c>
      <c r="R809" s="11" t="s">
        <v>87</v>
      </c>
      <c r="S809" s="11" t="s">
        <v>87</v>
      </c>
      <c r="T809" s="11" t="s">
        <v>12030</v>
      </c>
      <c r="U809" s="14"/>
      <c r="V809" s="14"/>
      <c r="W809" s="15" t="str">
        <f t="shared" si="12"/>
        <v/>
      </c>
      <c r="X809" s="16"/>
    </row>
    <row r="810" spans="1:24" ht="70" x14ac:dyDescent="0.2">
      <c r="A810" s="11" t="s">
        <v>11864</v>
      </c>
      <c r="B810" s="11" t="s">
        <v>11865</v>
      </c>
      <c r="C810" s="13" t="s">
        <v>12031</v>
      </c>
      <c r="D810" s="9" t="s">
        <v>12032</v>
      </c>
      <c r="E810" s="11" t="s">
        <v>12033</v>
      </c>
      <c r="F810" s="11" t="s">
        <v>12034</v>
      </c>
      <c r="G810" s="11" t="s">
        <v>12035</v>
      </c>
      <c r="H810" s="11" t="s">
        <v>12036</v>
      </c>
      <c r="I810" s="11" t="s">
        <v>12037</v>
      </c>
      <c r="J810" s="11" t="s">
        <v>12038</v>
      </c>
      <c r="K810" s="11" t="s">
        <v>12039</v>
      </c>
      <c r="L810" s="11" t="s">
        <v>12040</v>
      </c>
      <c r="M810" s="11" t="s">
        <v>12041</v>
      </c>
      <c r="N810" s="11" t="s">
        <v>809</v>
      </c>
      <c r="O810" s="11" t="s">
        <v>12042</v>
      </c>
      <c r="P810" s="11" t="s">
        <v>12043</v>
      </c>
      <c r="Q810" s="11" t="s">
        <v>2610</v>
      </c>
      <c r="R810" s="11" t="s">
        <v>87</v>
      </c>
      <c r="S810" s="11" t="s">
        <v>87</v>
      </c>
      <c r="T810" s="11" t="s">
        <v>12044</v>
      </c>
      <c r="U810" s="14"/>
      <c r="V810" s="14"/>
      <c r="W810" s="15" t="str">
        <f t="shared" si="12"/>
        <v/>
      </c>
      <c r="X810" s="16"/>
    </row>
    <row r="811" spans="1:24" ht="70" x14ac:dyDescent="0.2">
      <c r="A811" s="11" t="s">
        <v>11864</v>
      </c>
      <c r="B811" s="11" t="s">
        <v>11865</v>
      </c>
      <c r="C811" s="13" t="s">
        <v>12045</v>
      </c>
      <c r="D811" s="9" t="s">
        <v>12046</v>
      </c>
      <c r="E811" s="11" t="s">
        <v>12047</v>
      </c>
      <c r="F811" s="11" t="s">
        <v>12048</v>
      </c>
      <c r="G811" s="11" t="s">
        <v>12049</v>
      </c>
      <c r="H811" s="11" t="s">
        <v>12050</v>
      </c>
      <c r="I811" s="11" t="s">
        <v>12051</v>
      </c>
      <c r="J811" s="11" t="s">
        <v>12052</v>
      </c>
      <c r="K811" s="11" t="s">
        <v>12053</v>
      </c>
      <c r="L811" s="11" t="s">
        <v>12054</v>
      </c>
      <c r="M811" s="11" t="s">
        <v>12055</v>
      </c>
      <c r="N811" s="11" t="s">
        <v>87</v>
      </c>
      <c r="O811" s="11" t="s">
        <v>12056</v>
      </c>
      <c r="P811" s="11" t="s">
        <v>87</v>
      </c>
      <c r="Q811" s="11" t="s">
        <v>87</v>
      </c>
      <c r="R811" s="11" t="s">
        <v>87</v>
      </c>
      <c r="S811" s="11" t="s">
        <v>87</v>
      </c>
      <c r="T811" s="11" t="s">
        <v>12057</v>
      </c>
      <c r="U811" s="14"/>
      <c r="V811" s="14"/>
      <c r="W811" s="15" t="str">
        <f t="shared" si="12"/>
        <v/>
      </c>
      <c r="X811" s="16"/>
    </row>
    <row r="812" spans="1:24" ht="70" x14ac:dyDescent="0.2">
      <c r="A812" s="11" t="s">
        <v>11864</v>
      </c>
      <c r="B812" s="11" t="s">
        <v>11865</v>
      </c>
      <c r="C812" s="13" t="s">
        <v>12058</v>
      </c>
      <c r="D812" s="9" t="s">
        <v>12059</v>
      </c>
      <c r="E812" s="11" t="s">
        <v>12060</v>
      </c>
      <c r="F812" s="11" t="s">
        <v>12061</v>
      </c>
      <c r="G812" s="11" t="s">
        <v>12062</v>
      </c>
      <c r="H812" s="11" t="s">
        <v>12063</v>
      </c>
      <c r="I812" s="11" t="s">
        <v>12064</v>
      </c>
      <c r="J812" s="11" t="s">
        <v>12065</v>
      </c>
      <c r="K812" s="11" t="s">
        <v>12066</v>
      </c>
      <c r="L812" s="11" t="s">
        <v>12067</v>
      </c>
      <c r="M812" s="11" t="s">
        <v>12068</v>
      </c>
      <c r="N812" s="11" t="s">
        <v>12069</v>
      </c>
      <c r="O812" s="11" t="s">
        <v>12070</v>
      </c>
      <c r="P812" s="11" t="s">
        <v>12071</v>
      </c>
      <c r="Q812" s="11" t="s">
        <v>6094</v>
      </c>
      <c r="R812" s="11" t="s">
        <v>87</v>
      </c>
      <c r="S812" s="11" t="s">
        <v>87</v>
      </c>
      <c r="T812" s="11" t="s">
        <v>12072</v>
      </c>
      <c r="U812" s="14"/>
      <c r="V812" s="14"/>
      <c r="W812" s="15" t="str">
        <f t="shared" si="12"/>
        <v/>
      </c>
      <c r="X812" s="16"/>
    </row>
    <row r="813" spans="1:24" ht="70" x14ac:dyDescent="0.2">
      <c r="A813" s="11" t="s">
        <v>11864</v>
      </c>
      <c r="B813" s="11" t="s">
        <v>11865</v>
      </c>
      <c r="C813" s="13" t="s">
        <v>12073</v>
      </c>
      <c r="D813" s="9" t="s">
        <v>12074</v>
      </c>
      <c r="E813" s="11" t="s">
        <v>12075</v>
      </c>
      <c r="F813" s="11" t="s">
        <v>12076</v>
      </c>
      <c r="G813" s="11" t="s">
        <v>12077</v>
      </c>
      <c r="H813" s="11" t="s">
        <v>12078</v>
      </c>
      <c r="I813" s="11" t="s">
        <v>12079</v>
      </c>
      <c r="J813" s="11" t="s">
        <v>12080</v>
      </c>
      <c r="K813" s="11" t="s">
        <v>12081</v>
      </c>
      <c r="L813" s="11" t="s">
        <v>12082</v>
      </c>
      <c r="M813" s="11" t="s">
        <v>12083</v>
      </c>
      <c r="N813" s="11" t="s">
        <v>12084</v>
      </c>
      <c r="O813" s="11" t="s">
        <v>12085</v>
      </c>
      <c r="P813" s="11" t="s">
        <v>4385</v>
      </c>
      <c r="Q813" s="11" t="s">
        <v>3891</v>
      </c>
      <c r="R813" s="11" t="s">
        <v>87</v>
      </c>
      <c r="S813" s="11" t="s">
        <v>87</v>
      </c>
      <c r="T813" s="11" t="s">
        <v>12086</v>
      </c>
      <c r="U813" s="14"/>
      <c r="V813" s="14"/>
      <c r="W813" s="15" t="str">
        <f t="shared" si="12"/>
        <v/>
      </c>
      <c r="X813" s="16"/>
    </row>
    <row r="814" spans="1:24" ht="70" x14ac:dyDescent="0.2">
      <c r="A814" s="11" t="s">
        <v>11864</v>
      </c>
      <c r="B814" s="11" t="s">
        <v>11865</v>
      </c>
      <c r="C814" s="13" t="s">
        <v>12087</v>
      </c>
      <c r="D814" s="9" t="s">
        <v>12088</v>
      </c>
      <c r="E814" s="11" t="s">
        <v>12089</v>
      </c>
      <c r="F814" s="11" t="s">
        <v>12090</v>
      </c>
      <c r="G814" s="11" t="s">
        <v>12091</v>
      </c>
      <c r="H814" s="11" t="s">
        <v>12092</v>
      </c>
      <c r="I814" s="11" t="s">
        <v>12093</v>
      </c>
      <c r="J814" s="11" t="s">
        <v>12094</v>
      </c>
      <c r="K814" s="11" t="s">
        <v>12095</v>
      </c>
      <c r="L814" s="11" t="s">
        <v>12096</v>
      </c>
      <c r="M814" s="11" t="s">
        <v>12097</v>
      </c>
      <c r="N814" s="11" t="s">
        <v>12098</v>
      </c>
      <c r="O814" s="11" t="s">
        <v>12099</v>
      </c>
      <c r="P814" s="11" t="s">
        <v>12100</v>
      </c>
      <c r="Q814" s="11" t="s">
        <v>922</v>
      </c>
      <c r="R814" s="11" t="s">
        <v>87</v>
      </c>
      <c r="S814" s="11" t="s">
        <v>87</v>
      </c>
      <c r="T814" s="11" t="s">
        <v>12101</v>
      </c>
      <c r="U814" s="14"/>
      <c r="V814" s="14"/>
      <c r="W814" s="15" t="str">
        <f t="shared" si="12"/>
        <v/>
      </c>
      <c r="X814" s="16"/>
    </row>
    <row r="815" spans="1:24" ht="70" x14ac:dyDescent="0.2">
      <c r="A815" s="11" t="s">
        <v>11864</v>
      </c>
      <c r="B815" s="11" t="s">
        <v>11865</v>
      </c>
      <c r="C815" s="13" t="s">
        <v>12102</v>
      </c>
      <c r="D815" s="9" t="s">
        <v>12103</v>
      </c>
      <c r="E815" s="11" t="s">
        <v>12104</v>
      </c>
      <c r="F815" s="11" t="s">
        <v>12105</v>
      </c>
      <c r="G815" s="11" t="s">
        <v>12106</v>
      </c>
      <c r="H815" s="11" t="s">
        <v>12107</v>
      </c>
      <c r="I815" s="11" t="s">
        <v>12108</v>
      </c>
      <c r="J815" s="11" t="s">
        <v>12109</v>
      </c>
      <c r="K815" s="11" t="s">
        <v>12110</v>
      </c>
      <c r="L815" s="11" t="s">
        <v>12111</v>
      </c>
      <c r="M815" s="11" t="s">
        <v>12112</v>
      </c>
      <c r="N815" s="11" t="s">
        <v>12113</v>
      </c>
      <c r="O815" s="11" t="s">
        <v>12114</v>
      </c>
      <c r="P815" s="11" t="s">
        <v>3440</v>
      </c>
      <c r="Q815" s="11" t="s">
        <v>890</v>
      </c>
      <c r="R815" s="11" t="s">
        <v>87</v>
      </c>
      <c r="S815" s="11" t="s">
        <v>87</v>
      </c>
      <c r="T815" s="11" t="s">
        <v>12115</v>
      </c>
      <c r="U815" s="14"/>
      <c r="V815" s="14"/>
      <c r="W815" s="15" t="str">
        <f t="shared" si="12"/>
        <v/>
      </c>
      <c r="X815" s="16"/>
    </row>
    <row r="816" spans="1:24" ht="70" x14ac:dyDescent="0.2">
      <c r="A816" s="11" t="s">
        <v>11864</v>
      </c>
      <c r="B816" s="11" t="s">
        <v>11865</v>
      </c>
      <c r="C816" s="13" t="s">
        <v>12116</v>
      </c>
      <c r="D816" s="9" t="s">
        <v>12117</v>
      </c>
      <c r="E816" s="11" t="s">
        <v>12118</v>
      </c>
      <c r="F816" s="11" t="s">
        <v>12119</v>
      </c>
      <c r="G816" s="11" t="s">
        <v>12120</v>
      </c>
      <c r="H816" s="11" t="s">
        <v>12121</v>
      </c>
      <c r="I816" s="11" t="s">
        <v>12122</v>
      </c>
      <c r="J816" s="11" t="s">
        <v>12123</v>
      </c>
      <c r="K816" s="11" t="s">
        <v>12124</v>
      </c>
      <c r="L816" s="11" t="s">
        <v>12125</v>
      </c>
      <c r="M816" s="11" t="s">
        <v>12126</v>
      </c>
      <c r="N816" s="11" t="s">
        <v>1291</v>
      </c>
      <c r="O816" s="11" t="s">
        <v>12127</v>
      </c>
      <c r="P816" s="11" t="s">
        <v>12128</v>
      </c>
      <c r="Q816" s="11" t="s">
        <v>1294</v>
      </c>
      <c r="R816" s="11" t="s">
        <v>87</v>
      </c>
      <c r="S816" s="11" t="s">
        <v>87</v>
      </c>
      <c r="T816" s="11" t="s">
        <v>12129</v>
      </c>
      <c r="U816" s="14"/>
      <c r="V816" s="14"/>
      <c r="W816" s="15" t="str">
        <f t="shared" si="12"/>
        <v/>
      </c>
      <c r="X816" s="16"/>
    </row>
    <row r="817" spans="1:24" ht="70" x14ac:dyDescent="0.2">
      <c r="A817" s="11" t="s">
        <v>11864</v>
      </c>
      <c r="B817" s="11" t="s">
        <v>11865</v>
      </c>
      <c r="C817" s="13" t="s">
        <v>12130</v>
      </c>
      <c r="D817" s="9" t="s">
        <v>12131</v>
      </c>
      <c r="E817" s="11" t="s">
        <v>12132</v>
      </c>
      <c r="F817" s="11" t="s">
        <v>12133</v>
      </c>
      <c r="G817" s="11" t="s">
        <v>12134</v>
      </c>
      <c r="H817" s="11" t="s">
        <v>12135</v>
      </c>
      <c r="I817" s="11" t="s">
        <v>12136</v>
      </c>
      <c r="J817" s="11" t="s">
        <v>12137</v>
      </c>
      <c r="K817" s="11" t="s">
        <v>12138</v>
      </c>
      <c r="L817" s="11" t="s">
        <v>12139</v>
      </c>
      <c r="M817" s="11" t="s">
        <v>12140</v>
      </c>
      <c r="N817" s="11" t="s">
        <v>7231</v>
      </c>
      <c r="O817" s="11" t="s">
        <v>12141</v>
      </c>
      <c r="P817" s="11" t="s">
        <v>12142</v>
      </c>
      <c r="Q817" s="11" t="s">
        <v>12143</v>
      </c>
      <c r="R817" s="11" t="s">
        <v>87</v>
      </c>
      <c r="S817" s="11" t="s">
        <v>87</v>
      </c>
      <c r="T817" s="11" t="s">
        <v>12144</v>
      </c>
      <c r="U817" s="14"/>
      <c r="V817" s="14"/>
      <c r="W817" s="15" t="str">
        <f t="shared" si="12"/>
        <v/>
      </c>
      <c r="X817" s="16"/>
    </row>
    <row r="818" spans="1:24" ht="56" x14ac:dyDescent="0.2">
      <c r="A818" s="11" t="s">
        <v>11864</v>
      </c>
      <c r="B818" s="11" t="s">
        <v>11865</v>
      </c>
      <c r="C818" s="13" t="s">
        <v>12145</v>
      </c>
      <c r="D818" s="9" t="s">
        <v>12146</v>
      </c>
      <c r="E818" s="11" t="s">
        <v>12147</v>
      </c>
      <c r="F818" s="11" t="s">
        <v>12148</v>
      </c>
      <c r="G818" s="11" t="s">
        <v>12149</v>
      </c>
      <c r="H818" s="11" t="s">
        <v>12150</v>
      </c>
      <c r="I818" s="11" t="s">
        <v>12151</v>
      </c>
      <c r="J818" s="11" t="s">
        <v>12152</v>
      </c>
      <c r="K818" s="11" t="s">
        <v>12153</v>
      </c>
      <c r="L818" s="11" t="s">
        <v>12154</v>
      </c>
      <c r="M818" s="11" t="s">
        <v>12155</v>
      </c>
      <c r="N818" s="11" t="s">
        <v>12156</v>
      </c>
      <c r="O818" s="11" t="s">
        <v>12157</v>
      </c>
      <c r="P818" s="11" t="s">
        <v>12158</v>
      </c>
      <c r="Q818" s="11" t="s">
        <v>1984</v>
      </c>
      <c r="R818" s="11" t="s">
        <v>87</v>
      </c>
      <c r="S818" s="11" t="s">
        <v>87</v>
      </c>
      <c r="T818" s="11" t="s">
        <v>12159</v>
      </c>
      <c r="U818" s="14"/>
      <c r="V818" s="14"/>
      <c r="W818" s="15" t="str">
        <f t="shared" si="12"/>
        <v/>
      </c>
      <c r="X818" s="16"/>
    </row>
    <row r="819" spans="1:24" ht="70" x14ac:dyDescent="0.2">
      <c r="A819" s="11" t="s">
        <v>11864</v>
      </c>
      <c r="B819" s="11" t="s">
        <v>11865</v>
      </c>
      <c r="C819" s="13" t="s">
        <v>12160</v>
      </c>
      <c r="D819" s="9" t="s">
        <v>12161</v>
      </c>
      <c r="E819" s="11" t="s">
        <v>12162</v>
      </c>
      <c r="F819" s="11" t="s">
        <v>12163</v>
      </c>
      <c r="G819" s="11" t="s">
        <v>12164</v>
      </c>
      <c r="H819" s="11" t="s">
        <v>12165</v>
      </c>
      <c r="I819" s="11" t="s">
        <v>12166</v>
      </c>
      <c r="J819" s="11" t="s">
        <v>12167</v>
      </c>
      <c r="K819" s="11" t="s">
        <v>12168</v>
      </c>
      <c r="L819" s="11" t="s">
        <v>12169</v>
      </c>
      <c r="M819" s="11" t="s">
        <v>12170</v>
      </c>
      <c r="N819" s="11" t="s">
        <v>2502</v>
      </c>
      <c r="O819" s="11" t="s">
        <v>12171</v>
      </c>
      <c r="P819" s="11" t="s">
        <v>4574</v>
      </c>
      <c r="Q819" s="11" t="s">
        <v>922</v>
      </c>
      <c r="R819" s="11" t="s">
        <v>87</v>
      </c>
      <c r="S819" s="11" t="s">
        <v>87</v>
      </c>
      <c r="T819" s="11" t="s">
        <v>12172</v>
      </c>
      <c r="U819" s="14"/>
      <c r="V819" s="14"/>
      <c r="W819" s="15" t="str">
        <f t="shared" si="12"/>
        <v/>
      </c>
      <c r="X819" s="16"/>
    </row>
    <row r="820" spans="1:24" ht="84" x14ac:dyDescent="0.2">
      <c r="A820" s="11" t="s">
        <v>11864</v>
      </c>
      <c r="B820" s="11" t="s">
        <v>12173</v>
      </c>
      <c r="C820" s="13" t="s">
        <v>12174</v>
      </c>
      <c r="D820" s="9" t="s">
        <v>12175</v>
      </c>
      <c r="E820" s="11" t="s">
        <v>12176</v>
      </c>
      <c r="F820" s="11" t="s">
        <v>12177</v>
      </c>
      <c r="G820" s="11" t="s">
        <v>12178</v>
      </c>
      <c r="H820" s="11" t="s">
        <v>12179</v>
      </c>
      <c r="I820" s="11" t="s">
        <v>12180</v>
      </c>
      <c r="J820" s="11" t="s">
        <v>12181</v>
      </c>
      <c r="K820" s="11" t="s">
        <v>12182</v>
      </c>
      <c r="L820" s="11" t="s">
        <v>12183</v>
      </c>
      <c r="M820" s="11" t="s">
        <v>12184</v>
      </c>
      <c r="N820" s="11" t="s">
        <v>7853</v>
      </c>
      <c r="O820" s="11" t="s">
        <v>12185</v>
      </c>
      <c r="P820" s="11" t="s">
        <v>7855</v>
      </c>
      <c r="Q820" s="11" t="s">
        <v>12186</v>
      </c>
      <c r="R820" s="11" t="s">
        <v>87</v>
      </c>
      <c r="S820" s="11" t="s">
        <v>87</v>
      </c>
      <c r="T820" s="11" t="s">
        <v>12187</v>
      </c>
      <c r="U820" s="14"/>
      <c r="V820" s="14"/>
      <c r="W820" s="15" t="str">
        <f t="shared" si="12"/>
        <v/>
      </c>
      <c r="X820" s="16"/>
    </row>
    <row r="821" spans="1:24" ht="70" x14ac:dyDescent="0.2">
      <c r="A821" s="11" t="s">
        <v>11864</v>
      </c>
      <c r="B821" s="11" t="s">
        <v>12173</v>
      </c>
      <c r="C821" s="13" t="s">
        <v>12188</v>
      </c>
      <c r="D821" s="9" t="s">
        <v>12189</v>
      </c>
      <c r="E821" s="11" t="s">
        <v>12190</v>
      </c>
      <c r="F821" s="11" t="s">
        <v>12191</v>
      </c>
      <c r="G821" s="11" t="s">
        <v>12192</v>
      </c>
      <c r="H821" s="11" t="s">
        <v>12193</v>
      </c>
      <c r="I821" s="11" t="s">
        <v>12194</v>
      </c>
      <c r="J821" s="11" t="s">
        <v>12195</v>
      </c>
      <c r="K821" s="11" t="s">
        <v>12196</v>
      </c>
      <c r="L821" s="11" t="s">
        <v>12197</v>
      </c>
      <c r="M821" s="11" t="s">
        <v>12198</v>
      </c>
      <c r="N821" s="11" t="s">
        <v>2414</v>
      </c>
      <c r="O821" s="11" t="s">
        <v>12199</v>
      </c>
      <c r="P821" s="11" t="s">
        <v>12200</v>
      </c>
      <c r="Q821" s="11" t="s">
        <v>999</v>
      </c>
      <c r="R821" s="11" t="s">
        <v>87</v>
      </c>
      <c r="S821" s="11" t="s">
        <v>87</v>
      </c>
      <c r="T821" s="11" t="s">
        <v>12201</v>
      </c>
      <c r="U821" s="14"/>
      <c r="V821" s="14"/>
      <c r="W821" s="15" t="str">
        <f t="shared" si="12"/>
        <v/>
      </c>
      <c r="X821" s="16"/>
    </row>
    <row r="822" spans="1:24" ht="70" x14ac:dyDescent="0.2">
      <c r="A822" s="11" t="s">
        <v>11864</v>
      </c>
      <c r="B822" s="11" t="s">
        <v>12173</v>
      </c>
      <c r="C822" s="13" t="s">
        <v>12202</v>
      </c>
      <c r="D822" s="9" t="s">
        <v>12203</v>
      </c>
      <c r="E822" s="11" t="s">
        <v>12204</v>
      </c>
      <c r="F822" s="11" t="s">
        <v>12205</v>
      </c>
      <c r="G822" s="11" t="s">
        <v>12206</v>
      </c>
      <c r="H822" s="11" t="s">
        <v>12207</v>
      </c>
      <c r="I822" s="11" t="s">
        <v>12208</v>
      </c>
      <c r="J822" s="11" t="s">
        <v>12209</v>
      </c>
      <c r="K822" s="11" t="s">
        <v>12210</v>
      </c>
      <c r="L822" s="11" t="s">
        <v>12211</v>
      </c>
      <c r="M822" s="11" t="s">
        <v>12212</v>
      </c>
      <c r="N822" s="11" t="s">
        <v>4690</v>
      </c>
      <c r="O822" s="11" t="s">
        <v>12213</v>
      </c>
      <c r="P822" s="11" t="s">
        <v>4721</v>
      </c>
      <c r="Q822" s="11" t="s">
        <v>7600</v>
      </c>
      <c r="R822" s="11" t="s">
        <v>87</v>
      </c>
      <c r="S822" s="11" t="s">
        <v>87</v>
      </c>
      <c r="T822" s="11" t="s">
        <v>12214</v>
      </c>
      <c r="U822" s="14"/>
      <c r="V822" s="14"/>
      <c r="W822" s="15" t="str">
        <f t="shared" si="12"/>
        <v/>
      </c>
      <c r="X822" s="16"/>
    </row>
    <row r="823" spans="1:24" ht="84" x14ac:dyDescent="0.2">
      <c r="A823" s="11" t="s">
        <v>11864</v>
      </c>
      <c r="B823" s="11" t="s">
        <v>12173</v>
      </c>
      <c r="C823" s="13" t="s">
        <v>12215</v>
      </c>
      <c r="D823" s="9" t="s">
        <v>12216</v>
      </c>
      <c r="E823" s="11" t="s">
        <v>12217</v>
      </c>
      <c r="F823" s="11" t="s">
        <v>12218</v>
      </c>
      <c r="G823" s="11" t="s">
        <v>12219</v>
      </c>
      <c r="H823" s="11" t="s">
        <v>12220</v>
      </c>
      <c r="I823" s="11" t="s">
        <v>12221</v>
      </c>
      <c r="J823" s="11" t="s">
        <v>12222</v>
      </c>
      <c r="K823" s="11" t="s">
        <v>12223</v>
      </c>
      <c r="L823" s="11" t="s">
        <v>12224</v>
      </c>
      <c r="M823" s="11" t="s">
        <v>12225</v>
      </c>
      <c r="N823" s="11" t="s">
        <v>1012</v>
      </c>
      <c r="O823" s="11" t="s">
        <v>5632</v>
      </c>
      <c r="P823" s="11" t="s">
        <v>12226</v>
      </c>
      <c r="Q823" s="11" t="s">
        <v>2160</v>
      </c>
      <c r="R823" s="11" t="s">
        <v>87</v>
      </c>
      <c r="S823" s="11" t="s">
        <v>87</v>
      </c>
      <c r="T823" s="11" t="s">
        <v>12227</v>
      </c>
      <c r="U823" s="14"/>
      <c r="V823" s="14"/>
      <c r="W823" s="15" t="str">
        <f t="shared" si="12"/>
        <v/>
      </c>
      <c r="X823" s="16"/>
    </row>
    <row r="824" spans="1:24" ht="70" x14ac:dyDescent="0.2">
      <c r="A824" s="11" t="s">
        <v>11864</v>
      </c>
      <c r="B824" s="11" t="s">
        <v>12173</v>
      </c>
      <c r="C824" s="13" t="s">
        <v>12228</v>
      </c>
      <c r="D824" s="9" t="s">
        <v>12229</v>
      </c>
      <c r="E824" s="11" t="s">
        <v>12230</v>
      </c>
      <c r="F824" s="11" t="s">
        <v>12231</v>
      </c>
      <c r="G824" s="11" t="s">
        <v>12232</v>
      </c>
      <c r="H824" s="11" t="s">
        <v>12233</v>
      </c>
      <c r="I824" s="11" t="s">
        <v>12234</v>
      </c>
      <c r="J824" s="11" t="s">
        <v>12235</v>
      </c>
      <c r="K824" s="11" t="s">
        <v>12236</v>
      </c>
      <c r="L824" s="11" t="s">
        <v>12237</v>
      </c>
      <c r="M824" s="11" t="s">
        <v>12238</v>
      </c>
      <c r="N824" s="11" t="s">
        <v>12239</v>
      </c>
      <c r="O824" s="11" t="s">
        <v>12240</v>
      </c>
      <c r="P824" s="11" t="s">
        <v>12241</v>
      </c>
      <c r="Q824" s="11" t="s">
        <v>1263</v>
      </c>
      <c r="R824" s="11" t="s">
        <v>87</v>
      </c>
      <c r="S824" s="11" t="s">
        <v>87</v>
      </c>
      <c r="T824" s="11" t="s">
        <v>12242</v>
      </c>
      <c r="U824" s="14"/>
      <c r="V824" s="14"/>
      <c r="W824" s="15" t="str">
        <f t="shared" si="12"/>
        <v/>
      </c>
      <c r="X824" s="16"/>
    </row>
    <row r="825" spans="1:24" ht="70" x14ac:dyDescent="0.2">
      <c r="A825" s="11" t="s">
        <v>11864</v>
      </c>
      <c r="B825" s="11" t="s">
        <v>12173</v>
      </c>
      <c r="C825" s="13" t="s">
        <v>12243</v>
      </c>
      <c r="D825" s="9" t="s">
        <v>12244</v>
      </c>
      <c r="E825" s="11" t="s">
        <v>12245</v>
      </c>
      <c r="F825" s="11" t="s">
        <v>12246</v>
      </c>
      <c r="G825" s="11" t="s">
        <v>12247</v>
      </c>
      <c r="H825" s="11" t="s">
        <v>12248</v>
      </c>
      <c r="I825" s="11" t="s">
        <v>12249</v>
      </c>
      <c r="J825" s="11" t="s">
        <v>12250</v>
      </c>
      <c r="K825" s="11" t="s">
        <v>12251</v>
      </c>
      <c r="L825" s="11" t="s">
        <v>12252</v>
      </c>
      <c r="M825" s="11" t="s">
        <v>12253</v>
      </c>
      <c r="N825" s="11" t="s">
        <v>12254</v>
      </c>
      <c r="O825" s="11" t="s">
        <v>12255</v>
      </c>
      <c r="P825" s="11" t="s">
        <v>12256</v>
      </c>
      <c r="Q825" s="11" t="s">
        <v>1263</v>
      </c>
      <c r="R825" s="11" t="s">
        <v>87</v>
      </c>
      <c r="S825" s="11" t="s">
        <v>87</v>
      </c>
      <c r="T825" s="11" t="s">
        <v>12257</v>
      </c>
      <c r="U825" s="14"/>
      <c r="V825" s="14"/>
      <c r="W825" s="15" t="str">
        <f t="shared" si="12"/>
        <v/>
      </c>
      <c r="X825" s="16"/>
    </row>
    <row r="826" spans="1:24" ht="70" x14ac:dyDescent="0.2">
      <c r="A826" s="11" t="s">
        <v>11864</v>
      </c>
      <c r="B826" s="11" t="s">
        <v>12173</v>
      </c>
      <c r="C826" s="13" t="s">
        <v>12258</v>
      </c>
      <c r="D826" s="9" t="s">
        <v>12259</v>
      </c>
      <c r="E826" s="11" t="s">
        <v>12260</v>
      </c>
      <c r="F826" s="11" t="s">
        <v>12261</v>
      </c>
      <c r="G826" s="11" t="s">
        <v>12262</v>
      </c>
      <c r="H826" s="11" t="s">
        <v>12263</v>
      </c>
      <c r="I826" s="11" t="s">
        <v>12264</v>
      </c>
      <c r="J826" s="11" t="s">
        <v>12265</v>
      </c>
      <c r="K826" s="11" t="s">
        <v>12266</v>
      </c>
      <c r="L826" s="11" t="s">
        <v>12267</v>
      </c>
      <c r="M826" s="11" t="s">
        <v>12268</v>
      </c>
      <c r="N826" s="11" t="s">
        <v>12269</v>
      </c>
      <c r="O826" s="11" t="s">
        <v>12270</v>
      </c>
      <c r="P826" s="11" t="s">
        <v>12271</v>
      </c>
      <c r="Q826" s="11" t="s">
        <v>4722</v>
      </c>
      <c r="R826" s="11" t="s">
        <v>87</v>
      </c>
      <c r="S826" s="11" t="s">
        <v>87</v>
      </c>
      <c r="T826" s="11" t="s">
        <v>12272</v>
      </c>
      <c r="U826" s="14"/>
      <c r="V826" s="14"/>
      <c r="W826" s="15" t="str">
        <f t="shared" si="12"/>
        <v/>
      </c>
      <c r="X826" s="16"/>
    </row>
    <row r="827" spans="1:24" ht="84" x14ac:dyDescent="0.2">
      <c r="A827" s="11" t="s">
        <v>11864</v>
      </c>
      <c r="B827" s="11" t="s">
        <v>12173</v>
      </c>
      <c r="C827" s="13" t="s">
        <v>12273</v>
      </c>
      <c r="D827" s="9" t="s">
        <v>12274</v>
      </c>
      <c r="E827" s="11" t="s">
        <v>12275</v>
      </c>
      <c r="F827" s="11" t="s">
        <v>12276</v>
      </c>
      <c r="G827" s="11" t="s">
        <v>12277</v>
      </c>
      <c r="H827" s="11" t="s">
        <v>12278</v>
      </c>
      <c r="I827" s="11" t="s">
        <v>12279</v>
      </c>
      <c r="J827" s="11" t="s">
        <v>12280</v>
      </c>
      <c r="K827" s="11" t="s">
        <v>12281</v>
      </c>
      <c r="L827" s="11" t="s">
        <v>12282</v>
      </c>
      <c r="M827" s="11" t="s">
        <v>12283</v>
      </c>
      <c r="N827" s="11" t="s">
        <v>12284</v>
      </c>
      <c r="O827" s="11" t="s">
        <v>12285</v>
      </c>
      <c r="P827" s="11" t="s">
        <v>4737</v>
      </c>
      <c r="Q827" s="11" t="s">
        <v>87</v>
      </c>
      <c r="R827" s="11" t="s">
        <v>87</v>
      </c>
      <c r="S827" s="11" t="s">
        <v>87</v>
      </c>
      <c r="T827" s="11" t="s">
        <v>12286</v>
      </c>
      <c r="U827" s="14"/>
      <c r="V827" s="14"/>
      <c r="W827" s="15" t="str">
        <f t="shared" si="12"/>
        <v/>
      </c>
      <c r="X827" s="16"/>
    </row>
    <row r="828" spans="1:24" ht="84" x14ac:dyDescent="0.2">
      <c r="A828" s="11" t="s">
        <v>11864</v>
      </c>
      <c r="B828" s="11" t="s">
        <v>12173</v>
      </c>
      <c r="C828" s="13" t="s">
        <v>12287</v>
      </c>
      <c r="D828" s="9" t="s">
        <v>12288</v>
      </c>
      <c r="E828" s="11" t="s">
        <v>12289</v>
      </c>
      <c r="F828" s="11" t="s">
        <v>12290</v>
      </c>
      <c r="G828" s="11" t="s">
        <v>12291</v>
      </c>
      <c r="H828" s="11" t="s">
        <v>12292</v>
      </c>
      <c r="I828" s="11" t="s">
        <v>12293</v>
      </c>
      <c r="J828" s="11" t="s">
        <v>12294</v>
      </c>
      <c r="K828" s="11" t="s">
        <v>12295</v>
      </c>
      <c r="L828" s="11" t="s">
        <v>12296</v>
      </c>
      <c r="M828" s="11" t="s">
        <v>12297</v>
      </c>
      <c r="N828" s="11" t="s">
        <v>6387</v>
      </c>
      <c r="O828" s="11" t="s">
        <v>12298</v>
      </c>
      <c r="P828" s="11" t="s">
        <v>4066</v>
      </c>
      <c r="Q828" s="11" t="s">
        <v>12299</v>
      </c>
      <c r="R828" s="11" t="s">
        <v>87</v>
      </c>
      <c r="S828" s="11" t="s">
        <v>87</v>
      </c>
      <c r="T828" s="11" t="s">
        <v>12300</v>
      </c>
      <c r="U828" s="14"/>
      <c r="V828" s="14"/>
      <c r="W828" s="15" t="str">
        <f t="shared" si="12"/>
        <v/>
      </c>
      <c r="X828" s="16"/>
    </row>
    <row r="829" spans="1:24" ht="84" x14ac:dyDescent="0.2">
      <c r="A829" s="11" t="s">
        <v>11864</v>
      </c>
      <c r="B829" s="11" t="s">
        <v>12173</v>
      </c>
      <c r="C829" s="13" t="s">
        <v>12301</v>
      </c>
      <c r="D829" s="9" t="s">
        <v>12302</v>
      </c>
      <c r="E829" s="11" t="s">
        <v>12303</v>
      </c>
      <c r="F829" s="11" t="s">
        <v>12304</v>
      </c>
      <c r="G829" s="11" t="s">
        <v>12305</v>
      </c>
      <c r="H829" s="11" t="s">
        <v>12306</v>
      </c>
      <c r="I829" s="11" t="s">
        <v>12307</v>
      </c>
      <c r="J829" s="11" t="s">
        <v>12308</v>
      </c>
      <c r="K829" s="11" t="s">
        <v>12309</v>
      </c>
      <c r="L829" s="11" t="s">
        <v>12310</v>
      </c>
      <c r="M829" s="11" t="s">
        <v>12311</v>
      </c>
      <c r="N829" s="11" t="s">
        <v>12312</v>
      </c>
      <c r="O829" s="11" t="s">
        <v>12313</v>
      </c>
      <c r="P829" s="11" t="s">
        <v>12314</v>
      </c>
      <c r="Q829" s="11" t="s">
        <v>1215</v>
      </c>
      <c r="R829" s="11" t="s">
        <v>87</v>
      </c>
      <c r="S829" s="11" t="s">
        <v>87</v>
      </c>
      <c r="T829" s="11" t="s">
        <v>12315</v>
      </c>
      <c r="U829" s="14"/>
      <c r="V829" s="14"/>
      <c r="W829" s="15" t="str">
        <f t="shared" si="12"/>
        <v/>
      </c>
      <c r="X829" s="16"/>
    </row>
    <row r="830" spans="1:24" ht="84" x14ac:dyDescent="0.2">
      <c r="A830" s="11" t="s">
        <v>11864</v>
      </c>
      <c r="B830" s="11" t="s">
        <v>12173</v>
      </c>
      <c r="C830" s="13" t="s">
        <v>12316</v>
      </c>
      <c r="D830" s="9" t="s">
        <v>12317</v>
      </c>
      <c r="E830" s="11" t="s">
        <v>12318</v>
      </c>
      <c r="F830" s="11" t="s">
        <v>12319</v>
      </c>
      <c r="G830" s="11" t="s">
        <v>12320</v>
      </c>
      <c r="H830" s="11" t="s">
        <v>12321</v>
      </c>
      <c r="I830" s="11" t="s">
        <v>12322</v>
      </c>
      <c r="J830" s="11" t="s">
        <v>12323</v>
      </c>
      <c r="K830" s="11" t="s">
        <v>12324</v>
      </c>
      <c r="L830" s="11" t="s">
        <v>12325</v>
      </c>
      <c r="M830" s="11" t="s">
        <v>12326</v>
      </c>
      <c r="N830" s="11" t="s">
        <v>12327</v>
      </c>
      <c r="O830" s="11" t="s">
        <v>10470</v>
      </c>
      <c r="P830" s="11" t="s">
        <v>4517</v>
      </c>
      <c r="Q830" s="11" t="s">
        <v>7600</v>
      </c>
      <c r="R830" s="11" t="s">
        <v>87</v>
      </c>
      <c r="S830" s="11" t="s">
        <v>87</v>
      </c>
      <c r="T830" s="11" t="s">
        <v>12328</v>
      </c>
      <c r="U830" s="14"/>
      <c r="V830" s="14"/>
      <c r="W830" s="15" t="str">
        <f t="shared" si="12"/>
        <v/>
      </c>
      <c r="X830" s="16"/>
    </row>
    <row r="831" spans="1:24" ht="70" x14ac:dyDescent="0.2">
      <c r="A831" s="11" t="s">
        <v>11864</v>
      </c>
      <c r="B831" s="11" t="s">
        <v>12173</v>
      </c>
      <c r="C831" s="13" t="s">
        <v>12329</v>
      </c>
      <c r="D831" s="9" t="s">
        <v>12330</v>
      </c>
      <c r="E831" s="11" t="s">
        <v>12331</v>
      </c>
      <c r="F831" s="11" t="s">
        <v>12332</v>
      </c>
      <c r="G831" s="11" t="s">
        <v>12333</v>
      </c>
      <c r="H831" s="11" t="s">
        <v>12334</v>
      </c>
      <c r="I831" s="11" t="s">
        <v>12335</v>
      </c>
      <c r="J831" s="11" t="s">
        <v>12336</v>
      </c>
      <c r="K831" s="11" t="s">
        <v>12337</v>
      </c>
      <c r="L831" s="11" t="s">
        <v>12338</v>
      </c>
      <c r="M831" s="11" t="s">
        <v>12339</v>
      </c>
      <c r="N831" s="11" t="s">
        <v>12340</v>
      </c>
      <c r="O831" s="11" t="s">
        <v>12341</v>
      </c>
      <c r="P831" s="11" t="s">
        <v>12342</v>
      </c>
      <c r="Q831" s="11" t="s">
        <v>5981</v>
      </c>
      <c r="R831" s="11" t="s">
        <v>87</v>
      </c>
      <c r="S831" s="11" t="s">
        <v>87</v>
      </c>
      <c r="T831" s="11" t="s">
        <v>12343</v>
      </c>
      <c r="U831" s="14"/>
      <c r="V831" s="14"/>
      <c r="W831" s="15" t="str">
        <f t="shared" si="12"/>
        <v/>
      </c>
      <c r="X831" s="16"/>
    </row>
    <row r="832" spans="1:24" ht="84" x14ac:dyDescent="0.2">
      <c r="A832" s="11" t="s">
        <v>11864</v>
      </c>
      <c r="B832" s="11" t="s">
        <v>12173</v>
      </c>
      <c r="C832" s="13" t="s">
        <v>12344</v>
      </c>
      <c r="D832" s="9" t="s">
        <v>12345</v>
      </c>
      <c r="E832" s="11" t="s">
        <v>12346</v>
      </c>
      <c r="F832" s="11" t="s">
        <v>12347</v>
      </c>
      <c r="G832" s="11" t="s">
        <v>12348</v>
      </c>
      <c r="H832" s="11" t="s">
        <v>12349</v>
      </c>
      <c r="I832" s="11" t="s">
        <v>12350</v>
      </c>
      <c r="J832" s="11" t="s">
        <v>12351</v>
      </c>
      <c r="K832" s="11" t="s">
        <v>12352</v>
      </c>
      <c r="L832" s="11" t="s">
        <v>12353</v>
      </c>
      <c r="M832" s="11" t="s">
        <v>12354</v>
      </c>
      <c r="N832" s="11" t="s">
        <v>12355</v>
      </c>
      <c r="O832" s="11" t="s">
        <v>12356</v>
      </c>
      <c r="P832" s="11" t="s">
        <v>12357</v>
      </c>
      <c r="Q832" s="11" t="s">
        <v>12358</v>
      </c>
      <c r="R832" s="11" t="s">
        <v>87</v>
      </c>
      <c r="S832" s="11" t="s">
        <v>87</v>
      </c>
      <c r="T832" s="11" t="s">
        <v>12359</v>
      </c>
      <c r="U832" s="14"/>
      <c r="V832" s="14"/>
      <c r="W832" s="15" t="str">
        <f t="shared" si="12"/>
        <v/>
      </c>
      <c r="X832" s="16"/>
    </row>
    <row r="833" spans="1:24" ht="84" x14ac:dyDescent="0.2">
      <c r="A833" s="11" t="s">
        <v>11864</v>
      </c>
      <c r="B833" s="11" t="s">
        <v>12173</v>
      </c>
      <c r="C833" s="13" t="s">
        <v>12360</v>
      </c>
      <c r="D833" s="9" t="s">
        <v>12361</v>
      </c>
      <c r="E833" s="11" t="s">
        <v>12362</v>
      </c>
      <c r="F833" s="11" t="s">
        <v>12363</v>
      </c>
      <c r="G833" s="11" t="s">
        <v>12364</v>
      </c>
      <c r="H833" s="11" t="s">
        <v>12365</v>
      </c>
      <c r="I833" s="11" t="s">
        <v>12366</v>
      </c>
      <c r="J833" s="11" t="s">
        <v>12367</v>
      </c>
      <c r="K833" s="11" t="s">
        <v>12368</v>
      </c>
      <c r="L833" s="11" t="s">
        <v>12369</v>
      </c>
      <c r="M833" s="11" t="s">
        <v>12370</v>
      </c>
      <c r="N833" s="11" t="s">
        <v>12371</v>
      </c>
      <c r="O833" s="11" t="s">
        <v>12372</v>
      </c>
      <c r="P833" s="11" t="s">
        <v>12373</v>
      </c>
      <c r="Q833" s="11" t="s">
        <v>87</v>
      </c>
      <c r="R833" s="11" t="s">
        <v>87</v>
      </c>
      <c r="S833" s="11" t="s">
        <v>87</v>
      </c>
      <c r="T833" s="11" t="s">
        <v>12374</v>
      </c>
      <c r="U833" s="14"/>
      <c r="V833" s="14"/>
      <c r="W833" s="15" t="str">
        <f t="shared" si="12"/>
        <v/>
      </c>
      <c r="X833" s="16"/>
    </row>
    <row r="834" spans="1:24" ht="70" x14ac:dyDescent="0.2">
      <c r="A834" s="11" t="s">
        <v>11864</v>
      </c>
      <c r="B834" s="11" t="s">
        <v>12173</v>
      </c>
      <c r="C834" s="13" t="s">
        <v>12375</v>
      </c>
      <c r="D834" s="9" t="s">
        <v>12376</v>
      </c>
      <c r="E834" s="11" t="s">
        <v>12377</v>
      </c>
      <c r="F834" s="11" t="s">
        <v>12378</v>
      </c>
      <c r="G834" s="11" t="s">
        <v>12379</v>
      </c>
      <c r="H834" s="11" t="s">
        <v>12380</v>
      </c>
      <c r="I834" s="11" t="s">
        <v>12381</v>
      </c>
      <c r="J834" s="11" t="s">
        <v>12382</v>
      </c>
      <c r="K834" s="11" t="s">
        <v>12383</v>
      </c>
      <c r="L834" s="11" t="s">
        <v>12384</v>
      </c>
      <c r="M834" s="11" t="s">
        <v>12385</v>
      </c>
      <c r="N834" s="11" t="s">
        <v>12386</v>
      </c>
      <c r="O834" s="11" t="s">
        <v>12387</v>
      </c>
      <c r="P834" s="11" t="s">
        <v>12388</v>
      </c>
      <c r="Q834" s="11" t="s">
        <v>12389</v>
      </c>
      <c r="R834" s="11" t="s">
        <v>87</v>
      </c>
      <c r="S834" s="11" t="s">
        <v>87</v>
      </c>
      <c r="T834" s="11" t="s">
        <v>12390</v>
      </c>
      <c r="U834" s="14"/>
      <c r="V834" s="14"/>
      <c r="W834" s="15" t="str">
        <f t="shared" ref="W834:W897" si="13">IF(AND(ISNUMBER(U834),ISNUMBER(V834)),V834-U834,"")</f>
        <v/>
      </c>
      <c r="X834" s="16"/>
    </row>
    <row r="835" spans="1:24" ht="70" x14ac:dyDescent="0.2">
      <c r="A835" s="11" t="s">
        <v>11864</v>
      </c>
      <c r="B835" s="11" t="s">
        <v>12173</v>
      </c>
      <c r="C835" s="13" t="s">
        <v>12391</v>
      </c>
      <c r="D835" s="9" t="s">
        <v>12392</v>
      </c>
      <c r="E835" s="11" t="s">
        <v>12393</v>
      </c>
      <c r="F835" s="11" t="s">
        <v>12394</v>
      </c>
      <c r="G835" s="11" t="s">
        <v>12395</v>
      </c>
      <c r="H835" s="11" t="s">
        <v>12396</v>
      </c>
      <c r="I835" s="11" t="s">
        <v>12397</v>
      </c>
      <c r="J835" s="11" t="s">
        <v>12398</v>
      </c>
      <c r="K835" s="11" t="s">
        <v>12399</v>
      </c>
      <c r="L835" s="11" t="s">
        <v>12400</v>
      </c>
      <c r="M835" s="11" t="s">
        <v>12401</v>
      </c>
      <c r="N835" s="11" t="s">
        <v>2324</v>
      </c>
      <c r="O835" s="11" t="s">
        <v>12402</v>
      </c>
      <c r="P835" s="11" t="s">
        <v>12403</v>
      </c>
      <c r="Q835" s="11" t="s">
        <v>1984</v>
      </c>
      <c r="R835" s="11" t="s">
        <v>87</v>
      </c>
      <c r="S835" s="11" t="s">
        <v>87</v>
      </c>
      <c r="T835" s="11" t="s">
        <v>12404</v>
      </c>
      <c r="U835" s="14"/>
      <c r="V835" s="14"/>
      <c r="W835" s="15" t="str">
        <f t="shared" si="13"/>
        <v/>
      </c>
      <c r="X835" s="16"/>
    </row>
    <row r="836" spans="1:24" ht="84" x14ac:dyDescent="0.2">
      <c r="A836" s="11" t="s">
        <v>11864</v>
      </c>
      <c r="B836" s="11" t="s">
        <v>12173</v>
      </c>
      <c r="C836" s="13" t="s">
        <v>12405</v>
      </c>
      <c r="D836" s="9" t="s">
        <v>12406</v>
      </c>
      <c r="E836" s="11" t="s">
        <v>12407</v>
      </c>
      <c r="F836" s="11" t="s">
        <v>12408</v>
      </c>
      <c r="G836" s="11" t="s">
        <v>12409</v>
      </c>
      <c r="H836" s="11" t="s">
        <v>12410</v>
      </c>
      <c r="I836" s="11" t="s">
        <v>12411</v>
      </c>
      <c r="J836" s="11" t="s">
        <v>12412</v>
      </c>
      <c r="K836" s="11" t="s">
        <v>12413</v>
      </c>
      <c r="L836" s="11" t="s">
        <v>12414</v>
      </c>
      <c r="M836" s="11" t="s">
        <v>12415</v>
      </c>
      <c r="N836" s="11" t="s">
        <v>12416</v>
      </c>
      <c r="O836" s="11" t="s">
        <v>12417</v>
      </c>
      <c r="P836" s="11" t="s">
        <v>12418</v>
      </c>
      <c r="Q836" s="11" t="s">
        <v>6225</v>
      </c>
      <c r="R836" s="11" t="s">
        <v>87</v>
      </c>
      <c r="S836" s="11" t="s">
        <v>87</v>
      </c>
      <c r="T836" s="11" t="s">
        <v>12419</v>
      </c>
      <c r="U836" s="14"/>
      <c r="V836" s="14"/>
      <c r="W836" s="15" t="str">
        <f t="shared" si="13"/>
        <v/>
      </c>
      <c r="X836" s="16"/>
    </row>
    <row r="837" spans="1:24" ht="84" x14ac:dyDescent="0.2">
      <c r="A837" s="11" t="s">
        <v>11864</v>
      </c>
      <c r="B837" s="11" t="s">
        <v>12173</v>
      </c>
      <c r="C837" s="13" t="s">
        <v>12420</v>
      </c>
      <c r="D837" s="9" t="s">
        <v>12421</v>
      </c>
      <c r="E837" s="11" t="s">
        <v>12422</v>
      </c>
      <c r="F837" s="11" t="s">
        <v>12423</v>
      </c>
      <c r="G837" s="11" t="s">
        <v>12424</v>
      </c>
      <c r="H837" s="11" t="s">
        <v>12425</v>
      </c>
      <c r="I837" s="11" t="s">
        <v>12426</v>
      </c>
      <c r="J837" s="11" t="s">
        <v>12427</v>
      </c>
      <c r="K837" s="11" t="s">
        <v>12428</v>
      </c>
      <c r="L837" s="11" t="s">
        <v>12429</v>
      </c>
      <c r="M837" s="11" t="s">
        <v>12430</v>
      </c>
      <c r="N837" s="11" t="s">
        <v>12431</v>
      </c>
      <c r="O837" s="11" t="s">
        <v>12432</v>
      </c>
      <c r="P837" s="11" t="s">
        <v>7050</v>
      </c>
      <c r="Q837" s="11" t="s">
        <v>87</v>
      </c>
      <c r="R837" s="11" t="s">
        <v>87</v>
      </c>
      <c r="S837" s="11" t="s">
        <v>87</v>
      </c>
      <c r="T837" s="11" t="s">
        <v>12433</v>
      </c>
      <c r="U837" s="14"/>
      <c r="V837" s="14"/>
      <c r="W837" s="15" t="str">
        <f t="shared" si="13"/>
        <v/>
      </c>
      <c r="X837" s="16"/>
    </row>
    <row r="838" spans="1:24" ht="84" x14ac:dyDescent="0.2">
      <c r="A838" s="11" t="s">
        <v>11864</v>
      </c>
      <c r="B838" s="11" t="s">
        <v>12173</v>
      </c>
      <c r="C838" s="13" t="s">
        <v>12434</v>
      </c>
      <c r="D838" s="9" t="s">
        <v>12435</v>
      </c>
      <c r="E838" s="11" t="s">
        <v>12436</v>
      </c>
      <c r="F838" s="11" t="s">
        <v>12437</v>
      </c>
      <c r="G838" s="11" t="s">
        <v>12438</v>
      </c>
      <c r="H838" s="11" t="s">
        <v>12439</v>
      </c>
      <c r="I838" s="11" t="s">
        <v>12440</v>
      </c>
      <c r="J838" s="11" t="s">
        <v>12441</v>
      </c>
      <c r="K838" s="11" t="s">
        <v>12442</v>
      </c>
      <c r="L838" s="11" t="s">
        <v>12443</v>
      </c>
      <c r="M838" s="11" t="s">
        <v>12444</v>
      </c>
      <c r="N838" s="11" t="s">
        <v>4961</v>
      </c>
      <c r="O838" s="11" t="s">
        <v>12445</v>
      </c>
      <c r="P838" s="11" t="s">
        <v>3242</v>
      </c>
      <c r="Q838" s="11" t="s">
        <v>1263</v>
      </c>
      <c r="R838" s="11" t="s">
        <v>87</v>
      </c>
      <c r="S838" s="11" t="s">
        <v>87</v>
      </c>
      <c r="T838" s="11" t="s">
        <v>12446</v>
      </c>
      <c r="U838" s="14"/>
      <c r="V838" s="14"/>
      <c r="W838" s="15" t="str">
        <f t="shared" si="13"/>
        <v/>
      </c>
      <c r="X838" s="16"/>
    </row>
    <row r="839" spans="1:24" ht="84" x14ac:dyDescent="0.2">
      <c r="A839" s="11" t="s">
        <v>11864</v>
      </c>
      <c r="B839" s="11" t="s">
        <v>12173</v>
      </c>
      <c r="C839" s="13" t="s">
        <v>12447</v>
      </c>
      <c r="D839" s="9" t="s">
        <v>12448</v>
      </c>
      <c r="E839" s="11" t="s">
        <v>12449</v>
      </c>
      <c r="F839" s="11" t="s">
        <v>12450</v>
      </c>
      <c r="G839" s="11" t="s">
        <v>12451</v>
      </c>
      <c r="H839" s="11" t="s">
        <v>12452</v>
      </c>
      <c r="I839" s="11" t="s">
        <v>12453</v>
      </c>
      <c r="J839" s="11" t="s">
        <v>12454</v>
      </c>
      <c r="K839" s="11" t="s">
        <v>12455</v>
      </c>
      <c r="L839" s="11" t="s">
        <v>12456</v>
      </c>
      <c r="M839" s="11" t="s">
        <v>12457</v>
      </c>
      <c r="N839" s="11" t="s">
        <v>12458</v>
      </c>
      <c r="O839" s="11" t="s">
        <v>1107</v>
      </c>
      <c r="P839" s="11" t="s">
        <v>12459</v>
      </c>
      <c r="Q839" s="11" t="s">
        <v>87</v>
      </c>
      <c r="R839" s="11" t="s">
        <v>87</v>
      </c>
      <c r="S839" s="11" t="s">
        <v>87</v>
      </c>
      <c r="T839" s="11" t="s">
        <v>12460</v>
      </c>
      <c r="U839" s="14"/>
      <c r="V839" s="14"/>
      <c r="W839" s="15" t="str">
        <f t="shared" si="13"/>
        <v/>
      </c>
      <c r="X839" s="16"/>
    </row>
    <row r="840" spans="1:24" ht="84" x14ac:dyDescent="0.2">
      <c r="A840" s="11" t="s">
        <v>11864</v>
      </c>
      <c r="B840" s="11" t="s">
        <v>12173</v>
      </c>
      <c r="C840" s="13" t="s">
        <v>12461</v>
      </c>
      <c r="D840" s="9" t="s">
        <v>12462</v>
      </c>
      <c r="E840" s="11" t="s">
        <v>12463</v>
      </c>
      <c r="F840" s="11" t="s">
        <v>12464</v>
      </c>
      <c r="G840" s="11" t="s">
        <v>12465</v>
      </c>
      <c r="H840" s="11" t="s">
        <v>12466</v>
      </c>
      <c r="I840" s="11" t="s">
        <v>12467</v>
      </c>
      <c r="J840" s="11" t="s">
        <v>12468</v>
      </c>
      <c r="K840" s="11" t="s">
        <v>12469</v>
      </c>
      <c r="L840" s="11" t="s">
        <v>12470</v>
      </c>
      <c r="M840" s="11" t="s">
        <v>12471</v>
      </c>
      <c r="N840" s="11" t="s">
        <v>12472</v>
      </c>
      <c r="O840" s="11" t="s">
        <v>12473</v>
      </c>
      <c r="P840" s="11" t="s">
        <v>12474</v>
      </c>
      <c r="Q840" s="11" t="s">
        <v>999</v>
      </c>
      <c r="R840" s="11" t="s">
        <v>87</v>
      </c>
      <c r="S840" s="11" t="s">
        <v>87</v>
      </c>
      <c r="T840" s="11" t="s">
        <v>12475</v>
      </c>
      <c r="U840" s="14"/>
      <c r="V840" s="14"/>
      <c r="W840" s="15" t="str">
        <f t="shared" si="13"/>
        <v/>
      </c>
      <c r="X840" s="16"/>
    </row>
    <row r="841" spans="1:24" ht="84" x14ac:dyDescent="0.2">
      <c r="A841" s="11" t="s">
        <v>11864</v>
      </c>
      <c r="B841" s="11" t="s">
        <v>12173</v>
      </c>
      <c r="C841" s="13" t="s">
        <v>12476</v>
      </c>
      <c r="D841" s="9" t="s">
        <v>12477</v>
      </c>
      <c r="E841" s="11" t="s">
        <v>12478</v>
      </c>
      <c r="F841" s="11" t="s">
        <v>12479</v>
      </c>
      <c r="G841" s="11" t="s">
        <v>12480</v>
      </c>
      <c r="H841" s="11" t="s">
        <v>12481</v>
      </c>
      <c r="I841" s="11" t="s">
        <v>12482</v>
      </c>
      <c r="J841" s="11" t="s">
        <v>12483</v>
      </c>
      <c r="K841" s="11" t="s">
        <v>12484</v>
      </c>
      <c r="L841" s="11" t="s">
        <v>12485</v>
      </c>
      <c r="M841" s="11" t="s">
        <v>12486</v>
      </c>
      <c r="N841" s="11" t="s">
        <v>12340</v>
      </c>
      <c r="O841" s="11" t="s">
        <v>12487</v>
      </c>
      <c r="P841" s="11" t="s">
        <v>12488</v>
      </c>
      <c r="Q841" s="11" t="s">
        <v>1432</v>
      </c>
      <c r="R841" s="11" t="s">
        <v>87</v>
      </c>
      <c r="S841" s="11" t="s">
        <v>87</v>
      </c>
      <c r="T841" s="11" t="s">
        <v>12489</v>
      </c>
      <c r="U841" s="14"/>
      <c r="V841" s="14"/>
      <c r="W841" s="15" t="str">
        <f t="shared" si="13"/>
        <v/>
      </c>
      <c r="X841" s="16"/>
    </row>
    <row r="842" spans="1:24" ht="70" x14ac:dyDescent="0.2">
      <c r="A842" s="11" t="s">
        <v>11864</v>
      </c>
      <c r="B842" s="11" t="s">
        <v>12490</v>
      </c>
      <c r="C842" s="13" t="s">
        <v>12491</v>
      </c>
      <c r="D842" s="9" t="s">
        <v>12492</v>
      </c>
      <c r="E842" s="11" t="s">
        <v>12493</v>
      </c>
      <c r="F842" s="11" t="s">
        <v>12494</v>
      </c>
      <c r="G842" s="11" t="s">
        <v>12495</v>
      </c>
      <c r="H842" s="11" t="s">
        <v>12496</v>
      </c>
      <c r="I842" s="11" t="s">
        <v>12497</v>
      </c>
      <c r="J842" s="11" t="s">
        <v>12498</v>
      </c>
      <c r="K842" s="11" t="s">
        <v>12499</v>
      </c>
      <c r="L842" s="11" t="s">
        <v>12500</v>
      </c>
      <c r="M842" s="11" t="s">
        <v>12501</v>
      </c>
      <c r="N842" s="11" t="s">
        <v>12502</v>
      </c>
      <c r="O842" s="11" t="s">
        <v>12503</v>
      </c>
      <c r="P842" s="11" t="s">
        <v>12504</v>
      </c>
      <c r="Q842" s="11" t="s">
        <v>12505</v>
      </c>
      <c r="R842" s="11" t="s">
        <v>87</v>
      </c>
      <c r="S842" s="11" t="s">
        <v>87</v>
      </c>
      <c r="T842" s="11" t="s">
        <v>12506</v>
      </c>
      <c r="U842" s="14"/>
      <c r="V842" s="14"/>
      <c r="W842" s="15" t="str">
        <f t="shared" si="13"/>
        <v/>
      </c>
      <c r="X842" s="16"/>
    </row>
    <row r="843" spans="1:24" ht="70" x14ac:dyDescent="0.2">
      <c r="A843" s="11" t="s">
        <v>11864</v>
      </c>
      <c r="B843" s="11" t="s">
        <v>12490</v>
      </c>
      <c r="C843" s="13" t="s">
        <v>12507</v>
      </c>
      <c r="D843" s="9" t="s">
        <v>12508</v>
      </c>
      <c r="E843" s="11" t="s">
        <v>12509</v>
      </c>
      <c r="F843" s="11" t="s">
        <v>12510</v>
      </c>
      <c r="G843" s="11" t="s">
        <v>12511</v>
      </c>
      <c r="H843" s="11" t="s">
        <v>12512</v>
      </c>
      <c r="I843" s="11" t="s">
        <v>12513</v>
      </c>
      <c r="J843" s="11" t="s">
        <v>12514</v>
      </c>
      <c r="K843" s="11" t="s">
        <v>12515</v>
      </c>
      <c r="L843" s="11" t="s">
        <v>12516</v>
      </c>
      <c r="M843" s="11" t="s">
        <v>12517</v>
      </c>
      <c r="N843" s="11" t="s">
        <v>12518</v>
      </c>
      <c r="O843" s="11" t="s">
        <v>12519</v>
      </c>
      <c r="P843" s="11" t="s">
        <v>12520</v>
      </c>
      <c r="Q843" s="11" t="s">
        <v>1263</v>
      </c>
      <c r="R843" s="11" t="s">
        <v>87</v>
      </c>
      <c r="S843" s="11" t="s">
        <v>87</v>
      </c>
      <c r="T843" s="11" t="s">
        <v>12521</v>
      </c>
      <c r="U843" s="14"/>
      <c r="V843" s="14"/>
      <c r="W843" s="15" t="str">
        <f t="shared" si="13"/>
        <v/>
      </c>
      <c r="X843" s="16"/>
    </row>
    <row r="844" spans="1:24" ht="70" x14ac:dyDescent="0.2">
      <c r="A844" s="11" t="s">
        <v>11864</v>
      </c>
      <c r="B844" s="11" t="s">
        <v>12490</v>
      </c>
      <c r="C844" s="13" t="s">
        <v>12522</v>
      </c>
      <c r="D844" s="9" t="s">
        <v>12523</v>
      </c>
      <c r="E844" s="11" t="s">
        <v>12524</v>
      </c>
      <c r="F844" s="11" t="s">
        <v>12525</v>
      </c>
      <c r="G844" s="11" t="s">
        <v>12526</v>
      </c>
      <c r="H844" s="11" t="s">
        <v>12527</v>
      </c>
      <c r="I844" s="11" t="s">
        <v>12528</v>
      </c>
      <c r="J844" s="11" t="s">
        <v>12529</v>
      </c>
      <c r="K844" s="11" t="s">
        <v>12530</v>
      </c>
      <c r="L844" s="11" t="s">
        <v>12531</v>
      </c>
      <c r="M844" s="11" t="s">
        <v>12532</v>
      </c>
      <c r="N844" s="11" t="s">
        <v>12533</v>
      </c>
      <c r="O844" s="11" t="s">
        <v>12534</v>
      </c>
      <c r="P844" s="11" t="s">
        <v>12535</v>
      </c>
      <c r="Q844" s="11" t="s">
        <v>7600</v>
      </c>
      <c r="R844" s="11" t="s">
        <v>87</v>
      </c>
      <c r="S844" s="11" t="s">
        <v>87</v>
      </c>
      <c r="T844" s="11" t="s">
        <v>12536</v>
      </c>
      <c r="U844" s="14"/>
      <c r="V844" s="14"/>
      <c r="W844" s="15" t="str">
        <f t="shared" si="13"/>
        <v/>
      </c>
      <c r="X844" s="16"/>
    </row>
    <row r="845" spans="1:24" ht="70" x14ac:dyDescent="0.2">
      <c r="A845" s="11" t="s">
        <v>11864</v>
      </c>
      <c r="B845" s="11" t="s">
        <v>12490</v>
      </c>
      <c r="C845" s="13" t="s">
        <v>12537</v>
      </c>
      <c r="D845" s="9" t="s">
        <v>12538</v>
      </c>
      <c r="E845" s="11" t="s">
        <v>12539</v>
      </c>
      <c r="F845" s="11" t="s">
        <v>12540</v>
      </c>
      <c r="G845" s="11" t="s">
        <v>12541</v>
      </c>
      <c r="H845" s="11" t="s">
        <v>12542</v>
      </c>
      <c r="I845" s="11" t="s">
        <v>12543</v>
      </c>
      <c r="J845" s="11" t="s">
        <v>12544</v>
      </c>
      <c r="K845" s="11" t="s">
        <v>12545</v>
      </c>
      <c r="L845" s="11" t="s">
        <v>12546</v>
      </c>
      <c r="M845" s="11" t="s">
        <v>12547</v>
      </c>
      <c r="N845" s="11" t="s">
        <v>12548</v>
      </c>
      <c r="O845" s="11" t="s">
        <v>12549</v>
      </c>
      <c r="P845" s="11" t="s">
        <v>12550</v>
      </c>
      <c r="Q845" s="11" t="s">
        <v>87</v>
      </c>
      <c r="R845" s="11" t="s">
        <v>12551</v>
      </c>
      <c r="S845" s="11" t="s">
        <v>12552</v>
      </c>
      <c r="T845" s="11" t="s">
        <v>12553</v>
      </c>
      <c r="U845" s="14"/>
      <c r="V845" s="14"/>
      <c r="W845" s="15" t="str">
        <f t="shared" si="13"/>
        <v/>
      </c>
      <c r="X845" s="16"/>
    </row>
    <row r="846" spans="1:24" ht="70" x14ac:dyDescent="0.2">
      <c r="A846" s="11" t="s">
        <v>11864</v>
      </c>
      <c r="B846" s="11" t="s">
        <v>12490</v>
      </c>
      <c r="C846" s="13" t="s">
        <v>12554</v>
      </c>
      <c r="D846" s="9" t="s">
        <v>12555</v>
      </c>
      <c r="E846" s="11" t="s">
        <v>12556</v>
      </c>
      <c r="F846" s="11" t="s">
        <v>12557</v>
      </c>
      <c r="G846" s="11" t="s">
        <v>12558</v>
      </c>
      <c r="H846" s="11" t="s">
        <v>12559</v>
      </c>
      <c r="I846" s="11" t="s">
        <v>12560</v>
      </c>
      <c r="J846" s="11" t="s">
        <v>12561</v>
      </c>
      <c r="K846" s="11" t="s">
        <v>12562</v>
      </c>
      <c r="L846" s="11" t="s">
        <v>12563</v>
      </c>
      <c r="M846" s="11" t="s">
        <v>12564</v>
      </c>
      <c r="N846" s="11" t="s">
        <v>12565</v>
      </c>
      <c r="O846" s="11" t="s">
        <v>12566</v>
      </c>
      <c r="P846" s="11" t="s">
        <v>12567</v>
      </c>
      <c r="Q846" s="11" t="s">
        <v>5981</v>
      </c>
      <c r="R846" s="11" t="s">
        <v>87</v>
      </c>
      <c r="S846" s="11" t="s">
        <v>87</v>
      </c>
      <c r="T846" s="11" t="s">
        <v>12568</v>
      </c>
      <c r="U846" s="14"/>
      <c r="V846" s="14"/>
      <c r="W846" s="15" t="str">
        <f t="shared" si="13"/>
        <v/>
      </c>
      <c r="X846" s="16"/>
    </row>
    <row r="847" spans="1:24" ht="70" x14ac:dyDescent="0.2">
      <c r="A847" s="11" t="s">
        <v>11864</v>
      </c>
      <c r="B847" s="11" t="s">
        <v>12490</v>
      </c>
      <c r="C847" s="13" t="s">
        <v>12569</v>
      </c>
      <c r="D847" s="9" t="s">
        <v>12570</v>
      </c>
      <c r="E847" s="11" t="s">
        <v>12571</v>
      </c>
      <c r="F847" s="11" t="s">
        <v>12572</v>
      </c>
      <c r="G847" s="11" t="s">
        <v>12573</v>
      </c>
      <c r="H847" s="11" t="s">
        <v>12574</v>
      </c>
      <c r="I847" s="11" t="s">
        <v>12575</v>
      </c>
      <c r="J847" s="11" t="s">
        <v>12576</v>
      </c>
      <c r="K847" s="11" t="s">
        <v>12577</v>
      </c>
      <c r="L847" s="11" t="s">
        <v>12578</v>
      </c>
      <c r="M847" s="11" t="s">
        <v>12579</v>
      </c>
      <c r="N847" s="11" t="s">
        <v>12580</v>
      </c>
      <c r="O847" s="11" t="s">
        <v>12581</v>
      </c>
      <c r="P847" s="11" t="s">
        <v>12582</v>
      </c>
      <c r="Q847" s="11" t="s">
        <v>12583</v>
      </c>
      <c r="R847" s="11" t="s">
        <v>87</v>
      </c>
      <c r="S847" s="11" t="s">
        <v>87</v>
      </c>
      <c r="T847" s="11" t="s">
        <v>12584</v>
      </c>
      <c r="U847" s="14"/>
      <c r="V847" s="14"/>
      <c r="W847" s="15" t="str">
        <f t="shared" si="13"/>
        <v/>
      </c>
      <c r="X847" s="16"/>
    </row>
    <row r="848" spans="1:24" ht="70" x14ac:dyDescent="0.2">
      <c r="A848" s="11" t="s">
        <v>11864</v>
      </c>
      <c r="B848" s="11" t="s">
        <v>12490</v>
      </c>
      <c r="C848" s="13" t="s">
        <v>12585</v>
      </c>
      <c r="D848" s="9" t="s">
        <v>12586</v>
      </c>
      <c r="E848" s="11" t="s">
        <v>12587</v>
      </c>
      <c r="F848" s="11" t="s">
        <v>12588</v>
      </c>
      <c r="G848" s="11" t="s">
        <v>12589</v>
      </c>
      <c r="H848" s="11" t="s">
        <v>12590</v>
      </c>
      <c r="I848" s="11" t="s">
        <v>12591</v>
      </c>
      <c r="J848" s="11" t="s">
        <v>12592</v>
      </c>
      <c r="K848" s="11" t="s">
        <v>12593</v>
      </c>
      <c r="L848" s="11" t="s">
        <v>12594</v>
      </c>
      <c r="M848" s="11" t="s">
        <v>12595</v>
      </c>
      <c r="N848" s="11" t="s">
        <v>12596</v>
      </c>
      <c r="O848" s="11" t="s">
        <v>12597</v>
      </c>
      <c r="P848" s="11" t="s">
        <v>12598</v>
      </c>
      <c r="Q848" s="11" t="s">
        <v>922</v>
      </c>
      <c r="R848" s="11" t="s">
        <v>87</v>
      </c>
      <c r="S848" s="11" t="s">
        <v>87</v>
      </c>
      <c r="T848" s="11" t="s">
        <v>12599</v>
      </c>
      <c r="U848" s="14"/>
      <c r="V848" s="14"/>
      <c r="W848" s="15" t="str">
        <f t="shared" si="13"/>
        <v/>
      </c>
      <c r="X848" s="16"/>
    </row>
    <row r="849" spans="1:24" ht="70" x14ac:dyDescent="0.2">
      <c r="A849" s="11" t="s">
        <v>11864</v>
      </c>
      <c r="B849" s="11" t="s">
        <v>12490</v>
      </c>
      <c r="C849" s="13" t="s">
        <v>12600</v>
      </c>
      <c r="D849" s="9" t="s">
        <v>12601</v>
      </c>
      <c r="E849" s="11" t="s">
        <v>12602</v>
      </c>
      <c r="F849" s="11" t="s">
        <v>12603</v>
      </c>
      <c r="G849" s="11" t="s">
        <v>12604</v>
      </c>
      <c r="H849" s="11" t="s">
        <v>12605</v>
      </c>
      <c r="I849" s="11" t="s">
        <v>12606</v>
      </c>
      <c r="J849" s="11" t="s">
        <v>12607</v>
      </c>
      <c r="K849" s="11" t="s">
        <v>12608</v>
      </c>
      <c r="L849" s="11" t="s">
        <v>12609</v>
      </c>
      <c r="M849" s="11" t="s">
        <v>12610</v>
      </c>
      <c r="N849" s="11" t="s">
        <v>4885</v>
      </c>
      <c r="O849" s="11" t="s">
        <v>12611</v>
      </c>
      <c r="P849" s="11" t="s">
        <v>4887</v>
      </c>
      <c r="Q849" s="11" t="s">
        <v>4814</v>
      </c>
      <c r="R849" s="11" t="s">
        <v>87</v>
      </c>
      <c r="S849" s="11" t="s">
        <v>87</v>
      </c>
      <c r="T849" s="11" t="s">
        <v>12612</v>
      </c>
      <c r="U849" s="14"/>
      <c r="V849" s="14"/>
      <c r="W849" s="15" t="str">
        <f t="shared" si="13"/>
        <v/>
      </c>
      <c r="X849" s="16"/>
    </row>
    <row r="850" spans="1:24" ht="70" x14ac:dyDescent="0.2">
      <c r="A850" s="11" t="s">
        <v>11864</v>
      </c>
      <c r="B850" s="11" t="s">
        <v>12490</v>
      </c>
      <c r="C850" s="13" t="s">
        <v>12613</v>
      </c>
      <c r="D850" s="9" t="s">
        <v>12614</v>
      </c>
      <c r="E850" s="11" t="s">
        <v>12615</v>
      </c>
      <c r="F850" s="11" t="s">
        <v>12616</v>
      </c>
      <c r="G850" s="11" t="s">
        <v>12617</v>
      </c>
      <c r="H850" s="11" t="s">
        <v>12618</v>
      </c>
      <c r="I850" s="11" t="s">
        <v>12619</v>
      </c>
      <c r="J850" s="11" t="s">
        <v>12620</v>
      </c>
      <c r="K850" s="11" t="s">
        <v>12621</v>
      </c>
      <c r="L850" s="11" t="s">
        <v>12622</v>
      </c>
      <c r="M850" s="11" t="s">
        <v>12623</v>
      </c>
      <c r="N850" s="11" t="s">
        <v>12624</v>
      </c>
      <c r="O850" s="11" t="s">
        <v>12625</v>
      </c>
      <c r="P850" s="11" t="s">
        <v>11846</v>
      </c>
      <c r="Q850" s="11" t="s">
        <v>732</v>
      </c>
      <c r="R850" s="11" t="s">
        <v>87</v>
      </c>
      <c r="S850" s="11" t="s">
        <v>87</v>
      </c>
      <c r="T850" s="11" t="s">
        <v>12626</v>
      </c>
      <c r="U850" s="14"/>
      <c r="V850" s="14"/>
      <c r="W850" s="15" t="str">
        <f t="shared" si="13"/>
        <v/>
      </c>
      <c r="X850" s="16"/>
    </row>
    <row r="851" spans="1:24" ht="70" x14ac:dyDescent="0.2">
      <c r="A851" s="11" t="s">
        <v>11864</v>
      </c>
      <c r="B851" s="11" t="s">
        <v>12490</v>
      </c>
      <c r="C851" s="13" t="s">
        <v>12627</v>
      </c>
      <c r="D851" s="9" t="s">
        <v>12628</v>
      </c>
      <c r="E851" s="11" t="s">
        <v>12629</v>
      </c>
      <c r="F851" s="11" t="s">
        <v>12630</v>
      </c>
      <c r="G851" s="11" t="s">
        <v>12631</v>
      </c>
      <c r="H851" s="11" t="s">
        <v>12632</v>
      </c>
      <c r="I851" s="11" t="s">
        <v>12633</v>
      </c>
      <c r="J851" s="11" t="s">
        <v>12634</v>
      </c>
      <c r="K851" s="11" t="s">
        <v>12635</v>
      </c>
      <c r="L851" s="11" t="s">
        <v>12636</v>
      </c>
      <c r="M851" s="11" t="s">
        <v>12637</v>
      </c>
      <c r="N851" s="11" t="s">
        <v>12638</v>
      </c>
      <c r="O851" s="11" t="s">
        <v>8144</v>
      </c>
      <c r="P851" s="11" t="s">
        <v>12639</v>
      </c>
      <c r="Q851" s="11" t="s">
        <v>1432</v>
      </c>
      <c r="R851" s="11" t="s">
        <v>87</v>
      </c>
      <c r="S851" s="11" t="s">
        <v>87</v>
      </c>
      <c r="T851" s="11" t="s">
        <v>12640</v>
      </c>
      <c r="U851" s="14"/>
      <c r="V851" s="14"/>
      <c r="W851" s="15" t="str">
        <f t="shared" si="13"/>
        <v/>
      </c>
      <c r="X851" s="16"/>
    </row>
    <row r="852" spans="1:24" ht="70" x14ac:dyDescent="0.2">
      <c r="A852" s="11" t="s">
        <v>11864</v>
      </c>
      <c r="B852" s="11" t="s">
        <v>12490</v>
      </c>
      <c r="C852" s="13" t="s">
        <v>12641</v>
      </c>
      <c r="D852" s="9" t="s">
        <v>12642</v>
      </c>
      <c r="E852" s="11" t="s">
        <v>12643</v>
      </c>
      <c r="F852" s="11" t="s">
        <v>12644</v>
      </c>
      <c r="G852" s="11" t="s">
        <v>12645</v>
      </c>
      <c r="H852" s="11" t="s">
        <v>12646</v>
      </c>
      <c r="I852" s="11" t="s">
        <v>12647</v>
      </c>
      <c r="J852" s="11" t="s">
        <v>12648</v>
      </c>
      <c r="K852" s="11" t="s">
        <v>12649</v>
      </c>
      <c r="L852" s="11" t="s">
        <v>12650</v>
      </c>
      <c r="M852" s="11" t="s">
        <v>12651</v>
      </c>
      <c r="N852" s="11" t="s">
        <v>12652</v>
      </c>
      <c r="O852" s="11" t="s">
        <v>12653</v>
      </c>
      <c r="P852" s="11" t="s">
        <v>12654</v>
      </c>
      <c r="Q852" s="11" t="s">
        <v>12655</v>
      </c>
      <c r="R852" s="11" t="s">
        <v>87</v>
      </c>
      <c r="S852" s="11" t="s">
        <v>87</v>
      </c>
      <c r="T852" s="11" t="s">
        <v>12656</v>
      </c>
      <c r="U852" s="14"/>
      <c r="V852" s="14"/>
      <c r="W852" s="15" t="str">
        <f t="shared" si="13"/>
        <v/>
      </c>
      <c r="X852" s="16"/>
    </row>
    <row r="853" spans="1:24" ht="70" x14ac:dyDescent="0.2">
      <c r="A853" s="11" t="s">
        <v>11864</v>
      </c>
      <c r="B853" s="11" t="s">
        <v>12490</v>
      </c>
      <c r="C853" s="13" t="s">
        <v>12657</v>
      </c>
      <c r="D853" s="9" t="s">
        <v>12658</v>
      </c>
      <c r="E853" s="11" t="s">
        <v>12659</v>
      </c>
      <c r="F853" s="11" t="s">
        <v>12660</v>
      </c>
      <c r="G853" s="11" t="s">
        <v>12661</v>
      </c>
      <c r="H853" s="11" t="s">
        <v>12662</v>
      </c>
      <c r="I853" s="11" t="s">
        <v>12663</v>
      </c>
      <c r="J853" s="11" t="s">
        <v>12664</v>
      </c>
      <c r="K853" s="11" t="s">
        <v>12665</v>
      </c>
      <c r="L853" s="11" t="s">
        <v>12666</v>
      </c>
      <c r="M853" s="11" t="s">
        <v>12667</v>
      </c>
      <c r="N853" s="11" t="s">
        <v>12668</v>
      </c>
      <c r="O853" s="11" t="s">
        <v>12669</v>
      </c>
      <c r="P853" s="11" t="s">
        <v>12670</v>
      </c>
      <c r="Q853" s="11" t="s">
        <v>87</v>
      </c>
      <c r="R853" s="11" t="s">
        <v>87</v>
      </c>
      <c r="S853" s="11" t="s">
        <v>87</v>
      </c>
      <c r="T853" s="11" t="s">
        <v>12671</v>
      </c>
      <c r="U853" s="14"/>
      <c r="V853" s="14"/>
      <c r="W853" s="15" t="str">
        <f t="shared" si="13"/>
        <v/>
      </c>
      <c r="X853" s="16"/>
    </row>
    <row r="854" spans="1:24" ht="70" x14ac:dyDescent="0.2">
      <c r="A854" s="11" t="s">
        <v>11864</v>
      </c>
      <c r="B854" s="11" t="s">
        <v>12490</v>
      </c>
      <c r="C854" s="13" t="s">
        <v>12672</v>
      </c>
      <c r="D854" s="9" t="s">
        <v>12673</v>
      </c>
      <c r="E854" s="11" t="s">
        <v>12674</v>
      </c>
      <c r="F854" s="11" t="s">
        <v>12675</v>
      </c>
      <c r="G854" s="11" t="s">
        <v>12676</v>
      </c>
      <c r="H854" s="11" t="s">
        <v>12677</v>
      </c>
      <c r="I854" s="11" t="s">
        <v>12678</v>
      </c>
      <c r="J854" s="11" t="s">
        <v>12679</v>
      </c>
      <c r="K854" s="11" t="s">
        <v>12680</v>
      </c>
      <c r="L854" s="11" t="s">
        <v>12681</v>
      </c>
      <c r="M854" s="11" t="s">
        <v>12682</v>
      </c>
      <c r="N854" s="11" t="s">
        <v>12683</v>
      </c>
      <c r="O854" s="11" t="s">
        <v>12684</v>
      </c>
      <c r="P854" s="11" t="s">
        <v>12685</v>
      </c>
      <c r="Q854" s="11" t="s">
        <v>12686</v>
      </c>
      <c r="R854" s="11" t="s">
        <v>87</v>
      </c>
      <c r="S854" s="11" t="s">
        <v>87</v>
      </c>
      <c r="T854" s="11" t="s">
        <v>12687</v>
      </c>
      <c r="U854" s="14"/>
      <c r="V854" s="14"/>
      <c r="W854" s="15" t="str">
        <f t="shared" si="13"/>
        <v/>
      </c>
      <c r="X854" s="16"/>
    </row>
    <row r="855" spans="1:24" ht="70" x14ac:dyDescent="0.2">
      <c r="A855" s="11" t="s">
        <v>11864</v>
      </c>
      <c r="B855" s="11" t="s">
        <v>12490</v>
      </c>
      <c r="C855" s="13" t="s">
        <v>12688</v>
      </c>
      <c r="D855" s="9" t="s">
        <v>12689</v>
      </c>
      <c r="E855" s="11" t="s">
        <v>12690</v>
      </c>
      <c r="F855" s="11" t="s">
        <v>12691</v>
      </c>
      <c r="G855" s="11" t="s">
        <v>12692</v>
      </c>
      <c r="H855" s="11" t="s">
        <v>12693</v>
      </c>
      <c r="I855" s="11" t="s">
        <v>12694</v>
      </c>
      <c r="J855" s="11" t="s">
        <v>12695</v>
      </c>
      <c r="K855" s="11" t="s">
        <v>12696</v>
      </c>
      <c r="L855" s="11" t="s">
        <v>12697</v>
      </c>
      <c r="M855" s="11" t="s">
        <v>12698</v>
      </c>
      <c r="N855" s="11" t="s">
        <v>12699</v>
      </c>
      <c r="O855" s="11" t="s">
        <v>12700</v>
      </c>
      <c r="P855" s="11" t="s">
        <v>12701</v>
      </c>
      <c r="Q855" s="11" t="s">
        <v>1432</v>
      </c>
      <c r="R855" s="11" t="s">
        <v>87</v>
      </c>
      <c r="S855" s="11" t="s">
        <v>87</v>
      </c>
      <c r="T855" s="11" t="s">
        <v>12702</v>
      </c>
      <c r="U855" s="14"/>
      <c r="V855" s="14"/>
      <c r="W855" s="15" t="str">
        <f t="shared" si="13"/>
        <v/>
      </c>
      <c r="X855" s="16"/>
    </row>
    <row r="856" spans="1:24" ht="70" x14ac:dyDescent="0.2">
      <c r="A856" s="11" t="s">
        <v>11864</v>
      </c>
      <c r="B856" s="11" t="s">
        <v>12490</v>
      </c>
      <c r="C856" s="13" t="s">
        <v>12703</v>
      </c>
      <c r="D856" s="9" t="s">
        <v>12704</v>
      </c>
      <c r="E856" s="11" t="s">
        <v>12705</v>
      </c>
      <c r="F856" s="11" t="s">
        <v>12706</v>
      </c>
      <c r="G856" s="11" t="s">
        <v>12707</v>
      </c>
      <c r="H856" s="11" t="s">
        <v>12708</v>
      </c>
      <c r="I856" s="11" t="s">
        <v>12709</v>
      </c>
      <c r="J856" s="11" t="s">
        <v>12710</v>
      </c>
      <c r="K856" s="11" t="s">
        <v>12711</v>
      </c>
      <c r="L856" s="11" t="s">
        <v>12712</v>
      </c>
      <c r="M856" s="11" t="s">
        <v>12713</v>
      </c>
      <c r="N856" s="11" t="s">
        <v>12714</v>
      </c>
      <c r="O856" s="11" t="s">
        <v>12715</v>
      </c>
      <c r="P856" s="11" t="s">
        <v>12716</v>
      </c>
      <c r="Q856" s="11" t="s">
        <v>12717</v>
      </c>
      <c r="R856" s="11" t="s">
        <v>87</v>
      </c>
      <c r="S856" s="11" t="s">
        <v>87</v>
      </c>
      <c r="T856" s="11" t="s">
        <v>12718</v>
      </c>
      <c r="U856" s="14"/>
      <c r="V856" s="14"/>
      <c r="W856" s="15" t="str">
        <f t="shared" si="13"/>
        <v/>
      </c>
      <c r="X856" s="16"/>
    </row>
    <row r="857" spans="1:24" ht="70" x14ac:dyDescent="0.2">
      <c r="A857" s="11" t="s">
        <v>11864</v>
      </c>
      <c r="B857" s="11" t="s">
        <v>12490</v>
      </c>
      <c r="C857" s="13" t="s">
        <v>12719</v>
      </c>
      <c r="D857" s="9" t="s">
        <v>12720</v>
      </c>
      <c r="E857" s="11" t="s">
        <v>12721</v>
      </c>
      <c r="F857" s="11" t="s">
        <v>12722</v>
      </c>
      <c r="G857" s="11" t="s">
        <v>12723</v>
      </c>
      <c r="H857" s="11" t="s">
        <v>12724</v>
      </c>
      <c r="I857" s="11" t="s">
        <v>12725</v>
      </c>
      <c r="J857" s="11" t="s">
        <v>12726</v>
      </c>
      <c r="K857" s="11" t="s">
        <v>12727</v>
      </c>
      <c r="L857" s="11" t="s">
        <v>12728</v>
      </c>
      <c r="M857" s="11" t="s">
        <v>12729</v>
      </c>
      <c r="N857" s="11" t="s">
        <v>12730</v>
      </c>
      <c r="O857" s="11" t="s">
        <v>12731</v>
      </c>
      <c r="P857" s="11" t="s">
        <v>12732</v>
      </c>
      <c r="Q857" s="11" t="s">
        <v>3324</v>
      </c>
      <c r="R857" s="11" t="s">
        <v>87</v>
      </c>
      <c r="S857" s="11" t="s">
        <v>87</v>
      </c>
      <c r="T857" s="11" t="s">
        <v>12733</v>
      </c>
      <c r="U857" s="14"/>
      <c r="V857" s="14"/>
      <c r="W857" s="15" t="str">
        <f t="shared" si="13"/>
        <v/>
      </c>
      <c r="X857" s="16"/>
    </row>
    <row r="858" spans="1:24" ht="70" x14ac:dyDescent="0.2">
      <c r="A858" s="11" t="s">
        <v>11864</v>
      </c>
      <c r="B858" s="11" t="s">
        <v>12490</v>
      </c>
      <c r="C858" s="13" t="s">
        <v>12734</v>
      </c>
      <c r="D858" s="9" t="s">
        <v>12735</v>
      </c>
      <c r="E858" s="11" t="s">
        <v>12736</v>
      </c>
      <c r="F858" s="11" t="s">
        <v>12737</v>
      </c>
      <c r="G858" s="11" t="s">
        <v>12738</v>
      </c>
      <c r="H858" s="11" t="s">
        <v>12739</v>
      </c>
      <c r="I858" s="11" t="s">
        <v>12740</v>
      </c>
      <c r="J858" s="11" t="s">
        <v>12741</v>
      </c>
      <c r="K858" s="11" t="s">
        <v>12742</v>
      </c>
      <c r="L858" s="11" t="s">
        <v>12743</v>
      </c>
      <c r="M858" s="11" t="s">
        <v>12744</v>
      </c>
      <c r="N858" s="11" t="s">
        <v>12745</v>
      </c>
      <c r="O858" s="11" t="s">
        <v>12746</v>
      </c>
      <c r="P858" s="11" t="s">
        <v>12747</v>
      </c>
      <c r="Q858" s="11" t="s">
        <v>5832</v>
      </c>
      <c r="R858" s="11" t="s">
        <v>87</v>
      </c>
      <c r="S858" s="11" t="s">
        <v>87</v>
      </c>
      <c r="T858" s="11" t="s">
        <v>12748</v>
      </c>
      <c r="U858" s="14"/>
      <c r="V858" s="14"/>
      <c r="W858" s="15" t="str">
        <f t="shared" si="13"/>
        <v/>
      </c>
      <c r="X858" s="16"/>
    </row>
    <row r="859" spans="1:24" ht="70" x14ac:dyDescent="0.2">
      <c r="A859" s="11" t="s">
        <v>11864</v>
      </c>
      <c r="B859" s="11" t="s">
        <v>12490</v>
      </c>
      <c r="C859" s="13" t="s">
        <v>12749</v>
      </c>
      <c r="D859" s="9" t="s">
        <v>12750</v>
      </c>
      <c r="E859" s="11" t="s">
        <v>12751</v>
      </c>
      <c r="F859" s="11" t="s">
        <v>12752</v>
      </c>
      <c r="G859" s="11" t="s">
        <v>12753</v>
      </c>
      <c r="H859" s="11" t="s">
        <v>12754</v>
      </c>
      <c r="I859" s="11" t="s">
        <v>12755</v>
      </c>
      <c r="J859" s="11" t="s">
        <v>12756</v>
      </c>
      <c r="K859" s="11" t="s">
        <v>12757</v>
      </c>
      <c r="L859" s="11" t="s">
        <v>12758</v>
      </c>
      <c r="M859" s="11" t="s">
        <v>12759</v>
      </c>
      <c r="N859" s="11" t="s">
        <v>12760</v>
      </c>
      <c r="O859" s="11" t="s">
        <v>12761</v>
      </c>
      <c r="P859" s="11" t="s">
        <v>12762</v>
      </c>
      <c r="Q859" s="11" t="s">
        <v>87</v>
      </c>
      <c r="R859" s="11" t="s">
        <v>12763</v>
      </c>
      <c r="S859" s="11" t="s">
        <v>12764</v>
      </c>
      <c r="T859" s="11" t="s">
        <v>12765</v>
      </c>
      <c r="U859" s="14"/>
      <c r="V859" s="14"/>
      <c r="W859" s="15" t="str">
        <f t="shared" si="13"/>
        <v/>
      </c>
      <c r="X859" s="16"/>
    </row>
    <row r="860" spans="1:24" ht="70" x14ac:dyDescent="0.2">
      <c r="A860" s="11" t="s">
        <v>11864</v>
      </c>
      <c r="B860" s="11" t="s">
        <v>12490</v>
      </c>
      <c r="C860" s="13" t="s">
        <v>12766</v>
      </c>
      <c r="D860" s="9" t="s">
        <v>12767</v>
      </c>
      <c r="E860" s="11" t="s">
        <v>12768</v>
      </c>
      <c r="F860" s="11" t="s">
        <v>12769</v>
      </c>
      <c r="G860" s="11" t="s">
        <v>12770</v>
      </c>
      <c r="H860" s="11" t="s">
        <v>12771</v>
      </c>
      <c r="I860" s="11" t="s">
        <v>12772</v>
      </c>
      <c r="J860" s="11" t="s">
        <v>12773</v>
      </c>
      <c r="K860" s="11" t="s">
        <v>12774</v>
      </c>
      <c r="L860" s="11" t="s">
        <v>12775</v>
      </c>
      <c r="M860" s="11" t="s">
        <v>12776</v>
      </c>
      <c r="N860" s="11" t="s">
        <v>12777</v>
      </c>
      <c r="O860" s="11" t="s">
        <v>12778</v>
      </c>
      <c r="P860" s="11" t="s">
        <v>12779</v>
      </c>
      <c r="Q860" s="11" t="s">
        <v>3518</v>
      </c>
      <c r="R860" s="11" t="s">
        <v>87</v>
      </c>
      <c r="S860" s="11" t="s">
        <v>87</v>
      </c>
      <c r="T860" s="11" t="s">
        <v>12780</v>
      </c>
      <c r="U860" s="14"/>
      <c r="V860" s="14"/>
      <c r="W860" s="15" t="str">
        <f t="shared" si="13"/>
        <v/>
      </c>
      <c r="X860" s="16"/>
    </row>
    <row r="861" spans="1:24" ht="70" x14ac:dyDescent="0.2">
      <c r="A861" s="11" t="s">
        <v>11864</v>
      </c>
      <c r="B861" s="11" t="s">
        <v>12490</v>
      </c>
      <c r="C861" s="13" t="s">
        <v>12781</v>
      </c>
      <c r="D861" s="9" t="s">
        <v>12782</v>
      </c>
      <c r="E861" s="11" t="s">
        <v>12783</v>
      </c>
      <c r="F861" s="11" t="s">
        <v>12784</v>
      </c>
      <c r="G861" s="11" t="s">
        <v>12785</v>
      </c>
      <c r="H861" s="11" t="s">
        <v>12786</v>
      </c>
      <c r="I861" s="11" t="s">
        <v>12787</v>
      </c>
      <c r="J861" s="11" t="s">
        <v>12788</v>
      </c>
      <c r="K861" s="11" t="s">
        <v>12789</v>
      </c>
      <c r="L861" s="11" t="s">
        <v>12790</v>
      </c>
      <c r="M861" s="11" t="s">
        <v>12791</v>
      </c>
      <c r="N861" s="11" t="s">
        <v>12792</v>
      </c>
      <c r="O861" s="11" t="s">
        <v>12793</v>
      </c>
      <c r="P861" s="11" t="s">
        <v>9928</v>
      </c>
      <c r="Q861" s="11" t="s">
        <v>4722</v>
      </c>
      <c r="R861" s="11" t="s">
        <v>87</v>
      </c>
      <c r="S861" s="11" t="s">
        <v>87</v>
      </c>
      <c r="T861" s="11" t="s">
        <v>12794</v>
      </c>
      <c r="U861" s="14"/>
      <c r="V861" s="14"/>
      <c r="W861" s="15" t="str">
        <f t="shared" si="13"/>
        <v/>
      </c>
      <c r="X861" s="16"/>
    </row>
    <row r="862" spans="1:24" ht="70" x14ac:dyDescent="0.2">
      <c r="A862" s="11" t="s">
        <v>11864</v>
      </c>
      <c r="B862" s="11" t="s">
        <v>12490</v>
      </c>
      <c r="C862" s="13" t="s">
        <v>12795</v>
      </c>
      <c r="D862" s="9" t="s">
        <v>12796</v>
      </c>
      <c r="E862" s="11" t="s">
        <v>12797</v>
      </c>
      <c r="F862" s="11" t="s">
        <v>12798</v>
      </c>
      <c r="G862" s="11" t="s">
        <v>12799</v>
      </c>
      <c r="H862" s="11" t="s">
        <v>12800</v>
      </c>
      <c r="I862" s="11" t="s">
        <v>12801</v>
      </c>
      <c r="J862" s="11" t="s">
        <v>12802</v>
      </c>
      <c r="K862" s="11" t="s">
        <v>12803</v>
      </c>
      <c r="L862" s="11" t="s">
        <v>12804</v>
      </c>
      <c r="M862" s="11" t="s">
        <v>12805</v>
      </c>
      <c r="N862" s="11" t="s">
        <v>12806</v>
      </c>
      <c r="O862" s="11" t="s">
        <v>12807</v>
      </c>
      <c r="P862" s="11" t="s">
        <v>1431</v>
      </c>
      <c r="Q862" s="11" t="s">
        <v>1432</v>
      </c>
      <c r="R862" s="11" t="s">
        <v>87</v>
      </c>
      <c r="S862" s="11" t="s">
        <v>87</v>
      </c>
      <c r="T862" s="11" t="s">
        <v>12808</v>
      </c>
      <c r="U862" s="14"/>
      <c r="V862" s="14"/>
      <c r="W862" s="15" t="str">
        <f t="shared" si="13"/>
        <v/>
      </c>
      <c r="X862" s="16"/>
    </row>
    <row r="863" spans="1:24" ht="84" x14ac:dyDescent="0.2">
      <c r="A863" s="11" t="s">
        <v>11864</v>
      </c>
      <c r="B863" s="11" t="s">
        <v>12490</v>
      </c>
      <c r="C863" s="13" t="s">
        <v>12809</v>
      </c>
      <c r="D863" s="9" t="s">
        <v>12810</v>
      </c>
      <c r="E863" s="11" t="s">
        <v>12811</v>
      </c>
      <c r="F863" s="11" t="s">
        <v>12812</v>
      </c>
      <c r="G863" s="11" t="s">
        <v>12813</v>
      </c>
      <c r="H863" s="11" t="s">
        <v>12814</v>
      </c>
      <c r="I863" s="11" t="s">
        <v>12815</v>
      </c>
      <c r="J863" s="11" t="s">
        <v>12816</v>
      </c>
      <c r="K863" s="11" t="s">
        <v>12817</v>
      </c>
      <c r="L863" s="11" t="s">
        <v>12818</v>
      </c>
      <c r="M863" s="11" t="s">
        <v>12819</v>
      </c>
      <c r="N863" s="11" t="s">
        <v>12820</v>
      </c>
      <c r="O863" s="11" t="s">
        <v>12821</v>
      </c>
      <c r="P863" s="11" t="s">
        <v>12822</v>
      </c>
      <c r="Q863" s="11" t="s">
        <v>12358</v>
      </c>
      <c r="R863" s="11" t="s">
        <v>87</v>
      </c>
      <c r="S863" s="11" t="s">
        <v>87</v>
      </c>
      <c r="T863" s="11" t="s">
        <v>12823</v>
      </c>
      <c r="U863" s="14"/>
      <c r="V863" s="14"/>
      <c r="W863" s="15" t="str">
        <f t="shared" si="13"/>
        <v/>
      </c>
      <c r="X863" s="16"/>
    </row>
    <row r="864" spans="1:24" ht="84" x14ac:dyDescent="0.2">
      <c r="A864" s="11" t="s">
        <v>12824</v>
      </c>
      <c r="B864" s="11" t="s">
        <v>12825</v>
      </c>
      <c r="C864" s="13" t="s">
        <v>12826</v>
      </c>
      <c r="D864" s="9" t="s">
        <v>12827</v>
      </c>
      <c r="E864" s="11" t="s">
        <v>12828</v>
      </c>
      <c r="F864" s="11" t="s">
        <v>12829</v>
      </c>
      <c r="G864" s="11" t="s">
        <v>12830</v>
      </c>
      <c r="H864" s="11" t="s">
        <v>12831</v>
      </c>
      <c r="I864" s="11" t="s">
        <v>12832</v>
      </c>
      <c r="J864" s="11" t="s">
        <v>12833</v>
      </c>
      <c r="K864" s="11" t="s">
        <v>12834</v>
      </c>
      <c r="L864" s="11" t="s">
        <v>12835</v>
      </c>
      <c r="M864" s="11" t="s">
        <v>12836</v>
      </c>
      <c r="N864" s="11" t="s">
        <v>12837</v>
      </c>
      <c r="O864" s="11" t="s">
        <v>12838</v>
      </c>
      <c r="P864" s="11" t="s">
        <v>12839</v>
      </c>
      <c r="Q864" s="11" t="s">
        <v>87</v>
      </c>
      <c r="R864" s="11" t="s">
        <v>87</v>
      </c>
      <c r="S864" s="11" t="s">
        <v>87</v>
      </c>
      <c r="T864" s="11" t="s">
        <v>12840</v>
      </c>
      <c r="U864" s="14"/>
      <c r="V864" s="14"/>
      <c r="W864" s="15" t="str">
        <f t="shared" si="13"/>
        <v/>
      </c>
      <c r="X864" s="16"/>
    </row>
    <row r="865" spans="1:24" ht="70" x14ac:dyDescent="0.2">
      <c r="A865" s="11" t="s">
        <v>12824</v>
      </c>
      <c r="B865" s="11" t="s">
        <v>12825</v>
      </c>
      <c r="C865" s="13" t="s">
        <v>12841</v>
      </c>
      <c r="D865" s="9" t="s">
        <v>12842</v>
      </c>
      <c r="E865" s="11" t="s">
        <v>12843</v>
      </c>
      <c r="F865" s="11" t="s">
        <v>12844</v>
      </c>
      <c r="G865" s="11" t="s">
        <v>12845</v>
      </c>
      <c r="H865" s="11" t="s">
        <v>12846</v>
      </c>
      <c r="I865" s="11" t="s">
        <v>12847</v>
      </c>
      <c r="J865" s="11" t="s">
        <v>12848</v>
      </c>
      <c r="K865" s="11" t="s">
        <v>12849</v>
      </c>
      <c r="L865" s="11" t="s">
        <v>12850</v>
      </c>
      <c r="M865" s="11" t="s">
        <v>12851</v>
      </c>
      <c r="N865" s="11" t="s">
        <v>12852</v>
      </c>
      <c r="O865" s="11" t="s">
        <v>12853</v>
      </c>
      <c r="P865" s="11" t="s">
        <v>12854</v>
      </c>
      <c r="Q865" s="11" t="s">
        <v>87</v>
      </c>
      <c r="R865" s="11" t="s">
        <v>87</v>
      </c>
      <c r="S865" s="11" t="s">
        <v>87</v>
      </c>
      <c r="T865" s="11" t="s">
        <v>12855</v>
      </c>
      <c r="U865" s="14"/>
      <c r="V865" s="14"/>
      <c r="W865" s="15" t="str">
        <f t="shared" si="13"/>
        <v/>
      </c>
      <c r="X865" s="16"/>
    </row>
    <row r="866" spans="1:24" ht="70" x14ac:dyDescent="0.2">
      <c r="A866" s="11" t="s">
        <v>12824</v>
      </c>
      <c r="B866" s="11" t="s">
        <v>12825</v>
      </c>
      <c r="C866" s="13" t="s">
        <v>12856</v>
      </c>
      <c r="D866" s="9" t="s">
        <v>12857</v>
      </c>
      <c r="E866" s="11" t="s">
        <v>12858</v>
      </c>
      <c r="F866" s="11" t="s">
        <v>12859</v>
      </c>
      <c r="G866" s="11" t="s">
        <v>12860</v>
      </c>
      <c r="H866" s="11" t="s">
        <v>12861</v>
      </c>
      <c r="I866" s="11" t="s">
        <v>12862</v>
      </c>
      <c r="J866" s="11" t="s">
        <v>12863</v>
      </c>
      <c r="K866" s="11" t="s">
        <v>12864</v>
      </c>
      <c r="L866" s="11" t="s">
        <v>12865</v>
      </c>
      <c r="M866" s="11" t="s">
        <v>12866</v>
      </c>
      <c r="N866" s="11" t="s">
        <v>12867</v>
      </c>
      <c r="O866" s="11" t="s">
        <v>12868</v>
      </c>
      <c r="P866" s="11" t="s">
        <v>12869</v>
      </c>
      <c r="Q866" s="11" t="s">
        <v>1984</v>
      </c>
      <c r="R866" s="11" t="s">
        <v>87</v>
      </c>
      <c r="S866" s="11" t="s">
        <v>87</v>
      </c>
      <c r="T866" s="11" t="s">
        <v>12870</v>
      </c>
      <c r="U866" s="14"/>
      <c r="V866" s="14"/>
      <c r="W866" s="15" t="str">
        <f t="shared" si="13"/>
        <v/>
      </c>
      <c r="X866" s="16"/>
    </row>
    <row r="867" spans="1:24" ht="70" x14ac:dyDescent="0.2">
      <c r="A867" s="11" t="s">
        <v>12824</v>
      </c>
      <c r="B867" s="11" t="s">
        <v>12825</v>
      </c>
      <c r="C867" s="13" t="s">
        <v>12871</v>
      </c>
      <c r="D867" s="9" t="s">
        <v>12872</v>
      </c>
      <c r="E867" s="11" t="s">
        <v>12873</v>
      </c>
      <c r="F867" s="11" t="s">
        <v>12874</v>
      </c>
      <c r="G867" s="11" t="s">
        <v>12875</v>
      </c>
      <c r="H867" s="11" t="s">
        <v>12876</v>
      </c>
      <c r="I867" s="11" t="s">
        <v>12877</v>
      </c>
      <c r="J867" s="11" t="s">
        <v>12878</v>
      </c>
      <c r="K867" s="11" t="s">
        <v>12879</v>
      </c>
      <c r="L867" s="11" t="s">
        <v>12880</v>
      </c>
      <c r="M867" s="11" t="s">
        <v>12881</v>
      </c>
      <c r="N867" s="11" t="s">
        <v>4474</v>
      </c>
      <c r="O867" s="11" t="s">
        <v>12882</v>
      </c>
      <c r="P867" s="11" t="s">
        <v>12854</v>
      </c>
      <c r="Q867" s="11" t="s">
        <v>1984</v>
      </c>
      <c r="R867" s="11" t="s">
        <v>87</v>
      </c>
      <c r="S867" s="11" t="s">
        <v>87</v>
      </c>
      <c r="T867" s="11" t="s">
        <v>12883</v>
      </c>
      <c r="U867" s="14"/>
      <c r="V867" s="14"/>
      <c r="W867" s="15" t="str">
        <f t="shared" si="13"/>
        <v/>
      </c>
      <c r="X867" s="16"/>
    </row>
    <row r="868" spans="1:24" ht="70" x14ac:dyDescent="0.2">
      <c r="A868" s="11" t="s">
        <v>12824</v>
      </c>
      <c r="B868" s="11" t="s">
        <v>12825</v>
      </c>
      <c r="C868" s="13" t="s">
        <v>12884</v>
      </c>
      <c r="D868" s="9" t="s">
        <v>12885</v>
      </c>
      <c r="E868" s="11" t="s">
        <v>12886</v>
      </c>
      <c r="F868" s="11" t="s">
        <v>12887</v>
      </c>
      <c r="G868" s="11" t="s">
        <v>12888</v>
      </c>
      <c r="H868" s="11" t="s">
        <v>12889</v>
      </c>
      <c r="I868" s="11" t="s">
        <v>12890</v>
      </c>
      <c r="J868" s="11" t="s">
        <v>12891</v>
      </c>
      <c r="K868" s="11" t="s">
        <v>12892</v>
      </c>
      <c r="L868" s="11" t="s">
        <v>12893</v>
      </c>
      <c r="M868" s="11" t="s">
        <v>12894</v>
      </c>
      <c r="N868" s="11" t="s">
        <v>11599</v>
      </c>
      <c r="O868" s="11" t="s">
        <v>12895</v>
      </c>
      <c r="P868" s="11" t="s">
        <v>12896</v>
      </c>
      <c r="Q868" s="11" t="s">
        <v>1984</v>
      </c>
      <c r="R868" s="11" t="s">
        <v>87</v>
      </c>
      <c r="S868" s="11" t="s">
        <v>87</v>
      </c>
      <c r="T868" s="11" t="s">
        <v>12897</v>
      </c>
      <c r="U868" s="14"/>
      <c r="V868" s="14"/>
      <c r="W868" s="15" t="str">
        <f t="shared" si="13"/>
        <v/>
      </c>
      <c r="X868" s="16"/>
    </row>
    <row r="869" spans="1:24" ht="70" x14ac:dyDescent="0.2">
      <c r="A869" s="11" t="s">
        <v>12824</v>
      </c>
      <c r="B869" s="11" t="s">
        <v>12825</v>
      </c>
      <c r="C869" s="13" t="s">
        <v>12898</v>
      </c>
      <c r="D869" s="9" t="s">
        <v>12899</v>
      </c>
      <c r="E869" s="11" t="s">
        <v>12900</v>
      </c>
      <c r="F869" s="11" t="s">
        <v>12901</v>
      </c>
      <c r="G869" s="11" t="s">
        <v>12902</v>
      </c>
      <c r="H869" s="11" t="s">
        <v>12903</v>
      </c>
      <c r="I869" s="11" t="s">
        <v>12904</v>
      </c>
      <c r="J869" s="11" t="s">
        <v>12905</v>
      </c>
      <c r="K869" s="11" t="s">
        <v>12906</v>
      </c>
      <c r="L869" s="11" t="s">
        <v>12907</v>
      </c>
      <c r="M869" s="11" t="s">
        <v>12908</v>
      </c>
      <c r="N869" s="11" t="s">
        <v>12909</v>
      </c>
      <c r="O869" s="11" t="s">
        <v>12838</v>
      </c>
      <c r="P869" s="11" t="s">
        <v>12910</v>
      </c>
      <c r="Q869" s="11" t="s">
        <v>87</v>
      </c>
      <c r="R869" s="11" t="s">
        <v>87</v>
      </c>
      <c r="S869" s="11" t="s">
        <v>87</v>
      </c>
      <c r="T869" s="11" t="s">
        <v>12911</v>
      </c>
      <c r="U869" s="14"/>
      <c r="V869" s="14"/>
      <c r="W869" s="15" t="str">
        <f t="shared" si="13"/>
        <v/>
      </c>
      <c r="X869" s="16"/>
    </row>
    <row r="870" spans="1:24" ht="70" x14ac:dyDescent="0.2">
      <c r="A870" s="11" t="s">
        <v>12824</v>
      </c>
      <c r="B870" s="11" t="s">
        <v>12825</v>
      </c>
      <c r="C870" s="13" t="s">
        <v>12912</v>
      </c>
      <c r="D870" s="9" t="s">
        <v>12913</v>
      </c>
      <c r="E870" s="11" t="s">
        <v>12914</v>
      </c>
      <c r="F870" s="11" t="s">
        <v>12915</v>
      </c>
      <c r="G870" s="11" t="s">
        <v>12916</v>
      </c>
      <c r="H870" s="11" t="s">
        <v>12917</v>
      </c>
      <c r="I870" s="11" t="s">
        <v>12918</v>
      </c>
      <c r="J870" s="11" t="s">
        <v>12919</v>
      </c>
      <c r="K870" s="11" t="s">
        <v>12920</v>
      </c>
      <c r="L870" s="11" t="s">
        <v>12921</v>
      </c>
      <c r="M870" s="11" t="s">
        <v>12922</v>
      </c>
      <c r="N870" s="11" t="s">
        <v>12923</v>
      </c>
      <c r="O870" s="11" t="s">
        <v>12924</v>
      </c>
      <c r="P870" s="11" t="s">
        <v>12925</v>
      </c>
      <c r="Q870" s="11" t="s">
        <v>7910</v>
      </c>
      <c r="R870" s="11" t="s">
        <v>87</v>
      </c>
      <c r="S870" s="11" t="s">
        <v>87</v>
      </c>
      <c r="T870" s="11" t="s">
        <v>12926</v>
      </c>
      <c r="U870" s="14"/>
      <c r="V870" s="14"/>
      <c r="W870" s="15" t="str">
        <f t="shared" si="13"/>
        <v/>
      </c>
      <c r="X870" s="16"/>
    </row>
    <row r="871" spans="1:24" ht="70" x14ac:dyDescent="0.2">
      <c r="A871" s="11" t="s">
        <v>12824</v>
      </c>
      <c r="B871" s="11" t="s">
        <v>12825</v>
      </c>
      <c r="C871" s="13" t="s">
        <v>12927</v>
      </c>
      <c r="D871" s="9" t="s">
        <v>12928</v>
      </c>
      <c r="E871" s="11" t="s">
        <v>12929</v>
      </c>
      <c r="F871" s="11" t="s">
        <v>12930</v>
      </c>
      <c r="G871" s="11" t="s">
        <v>12931</v>
      </c>
      <c r="H871" s="11" t="s">
        <v>12932</v>
      </c>
      <c r="I871" s="11" t="s">
        <v>12933</v>
      </c>
      <c r="J871" s="11" t="s">
        <v>12934</v>
      </c>
      <c r="K871" s="11" t="s">
        <v>12935</v>
      </c>
      <c r="L871" s="11" t="s">
        <v>12936</v>
      </c>
      <c r="M871" s="11" t="s">
        <v>12937</v>
      </c>
      <c r="N871" s="11" t="s">
        <v>12938</v>
      </c>
      <c r="O871" s="11" t="s">
        <v>12939</v>
      </c>
      <c r="P871" s="11" t="s">
        <v>12940</v>
      </c>
      <c r="Q871" s="11" t="s">
        <v>87</v>
      </c>
      <c r="R871" s="11" t="s">
        <v>87</v>
      </c>
      <c r="S871" s="11" t="s">
        <v>87</v>
      </c>
      <c r="T871" s="11" t="s">
        <v>12941</v>
      </c>
      <c r="U871" s="14"/>
      <c r="V871" s="14"/>
      <c r="W871" s="15" t="str">
        <f t="shared" si="13"/>
        <v/>
      </c>
      <c r="X871" s="16"/>
    </row>
    <row r="872" spans="1:24" ht="70" x14ac:dyDescent="0.2">
      <c r="A872" s="11" t="s">
        <v>12824</v>
      </c>
      <c r="B872" s="11" t="s">
        <v>12825</v>
      </c>
      <c r="C872" s="13" t="s">
        <v>12942</v>
      </c>
      <c r="D872" s="9" t="s">
        <v>12943</v>
      </c>
      <c r="E872" s="11" t="s">
        <v>12944</v>
      </c>
      <c r="F872" s="11" t="s">
        <v>12945</v>
      </c>
      <c r="G872" s="11" t="s">
        <v>12946</v>
      </c>
      <c r="H872" s="11" t="s">
        <v>12947</v>
      </c>
      <c r="I872" s="11" t="s">
        <v>12948</v>
      </c>
      <c r="J872" s="11" t="s">
        <v>12949</v>
      </c>
      <c r="K872" s="11" t="s">
        <v>12950</v>
      </c>
      <c r="L872" s="11" t="s">
        <v>12951</v>
      </c>
      <c r="M872" s="11" t="s">
        <v>12952</v>
      </c>
      <c r="N872" s="11" t="s">
        <v>12953</v>
      </c>
      <c r="O872" s="11" t="s">
        <v>12954</v>
      </c>
      <c r="P872" s="11" t="s">
        <v>12854</v>
      </c>
      <c r="Q872" s="11" t="s">
        <v>87</v>
      </c>
      <c r="R872" s="11" t="s">
        <v>87</v>
      </c>
      <c r="S872" s="11" t="s">
        <v>87</v>
      </c>
      <c r="T872" s="11" t="s">
        <v>12955</v>
      </c>
      <c r="U872" s="14"/>
      <c r="V872" s="14"/>
      <c r="W872" s="15" t="str">
        <f t="shared" si="13"/>
        <v/>
      </c>
      <c r="X872" s="16"/>
    </row>
    <row r="873" spans="1:24" ht="70" x14ac:dyDescent="0.2">
      <c r="A873" s="11" t="s">
        <v>12824</v>
      </c>
      <c r="B873" s="11" t="s">
        <v>12825</v>
      </c>
      <c r="C873" s="13" t="s">
        <v>12956</v>
      </c>
      <c r="D873" s="9" t="s">
        <v>12957</v>
      </c>
      <c r="E873" s="11" t="s">
        <v>12958</v>
      </c>
      <c r="F873" s="11" t="s">
        <v>12959</v>
      </c>
      <c r="G873" s="11" t="s">
        <v>12960</v>
      </c>
      <c r="H873" s="11" t="s">
        <v>12961</v>
      </c>
      <c r="I873" s="11" t="s">
        <v>12962</v>
      </c>
      <c r="J873" s="11" t="s">
        <v>12963</v>
      </c>
      <c r="K873" s="11" t="s">
        <v>12964</v>
      </c>
      <c r="L873" s="11" t="s">
        <v>12965</v>
      </c>
      <c r="M873" s="11" t="s">
        <v>12966</v>
      </c>
      <c r="N873" s="11" t="s">
        <v>12967</v>
      </c>
      <c r="O873" s="11" t="s">
        <v>12968</v>
      </c>
      <c r="P873" s="11" t="s">
        <v>12969</v>
      </c>
      <c r="Q873" s="11" t="s">
        <v>87</v>
      </c>
      <c r="R873" s="11" t="s">
        <v>87</v>
      </c>
      <c r="S873" s="11" t="s">
        <v>87</v>
      </c>
      <c r="T873" s="11" t="s">
        <v>12970</v>
      </c>
      <c r="U873" s="14"/>
      <c r="V873" s="14"/>
      <c r="W873" s="15" t="str">
        <f t="shared" si="13"/>
        <v/>
      </c>
      <c r="X873" s="16"/>
    </row>
    <row r="874" spans="1:24" ht="70" x14ac:dyDescent="0.2">
      <c r="A874" s="11" t="s">
        <v>12824</v>
      </c>
      <c r="B874" s="11" t="s">
        <v>12825</v>
      </c>
      <c r="C874" s="13" t="s">
        <v>12971</v>
      </c>
      <c r="D874" s="9" t="s">
        <v>12972</v>
      </c>
      <c r="E874" s="11" t="s">
        <v>12973</v>
      </c>
      <c r="F874" s="11" t="s">
        <v>12974</v>
      </c>
      <c r="G874" s="11" t="s">
        <v>12975</v>
      </c>
      <c r="H874" s="11" t="s">
        <v>12976</v>
      </c>
      <c r="I874" s="11" t="s">
        <v>12977</v>
      </c>
      <c r="J874" s="11" t="s">
        <v>12978</v>
      </c>
      <c r="K874" s="11" t="s">
        <v>12979</v>
      </c>
      <c r="L874" s="11" t="s">
        <v>12980</v>
      </c>
      <c r="M874" s="11" t="s">
        <v>12981</v>
      </c>
      <c r="N874" s="11" t="s">
        <v>12953</v>
      </c>
      <c r="O874" s="11" t="s">
        <v>12954</v>
      </c>
      <c r="P874" s="11" t="s">
        <v>12982</v>
      </c>
      <c r="Q874" s="11" t="s">
        <v>87</v>
      </c>
      <c r="R874" s="11" t="s">
        <v>87</v>
      </c>
      <c r="S874" s="11" t="s">
        <v>87</v>
      </c>
      <c r="T874" s="11" t="s">
        <v>12983</v>
      </c>
      <c r="U874" s="14"/>
      <c r="V874" s="14"/>
      <c r="W874" s="15" t="str">
        <f t="shared" si="13"/>
        <v/>
      </c>
      <c r="X874" s="16"/>
    </row>
    <row r="875" spans="1:24" ht="70" x14ac:dyDescent="0.2">
      <c r="A875" s="11" t="s">
        <v>12824</v>
      </c>
      <c r="B875" s="11" t="s">
        <v>12825</v>
      </c>
      <c r="C875" s="13" t="s">
        <v>12984</v>
      </c>
      <c r="D875" s="9" t="s">
        <v>12985</v>
      </c>
      <c r="E875" s="11" t="s">
        <v>12986</v>
      </c>
      <c r="F875" s="11" t="s">
        <v>12987</v>
      </c>
      <c r="G875" s="11" t="s">
        <v>12988</v>
      </c>
      <c r="H875" s="11" t="s">
        <v>12989</v>
      </c>
      <c r="I875" s="11" t="s">
        <v>12990</v>
      </c>
      <c r="J875" s="11" t="s">
        <v>12991</v>
      </c>
      <c r="K875" s="11" t="s">
        <v>12992</v>
      </c>
      <c r="L875" s="11" t="s">
        <v>12993</v>
      </c>
      <c r="M875" s="11" t="s">
        <v>12994</v>
      </c>
      <c r="N875" s="11" t="s">
        <v>3469</v>
      </c>
      <c r="O875" s="11" t="s">
        <v>12995</v>
      </c>
      <c r="P875" s="11" t="s">
        <v>12996</v>
      </c>
      <c r="Q875" s="11" t="s">
        <v>1984</v>
      </c>
      <c r="R875" s="11" t="s">
        <v>87</v>
      </c>
      <c r="S875" s="11" t="s">
        <v>87</v>
      </c>
      <c r="T875" s="11" t="s">
        <v>12997</v>
      </c>
      <c r="U875" s="14"/>
      <c r="V875" s="14"/>
      <c r="W875" s="15" t="str">
        <f t="shared" si="13"/>
        <v/>
      </c>
      <c r="X875" s="16"/>
    </row>
    <row r="876" spans="1:24" ht="70" x14ac:dyDescent="0.2">
      <c r="A876" s="11" t="s">
        <v>12824</v>
      </c>
      <c r="B876" s="11" t="s">
        <v>12825</v>
      </c>
      <c r="C876" s="13" t="s">
        <v>12998</v>
      </c>
      <c r="D876" s="9" t="s">
        <v>12999</v>
      </c>
      <c r="E876" s="11" t="s">
        <v>13000</v>
      </c>
      <c r="F876" s="11" t="s">
        <v>13001</v>
      </c>
      <c r="G876" s="11" t="s">
        <v>13002</v>
      </c>
      <c r="H876" s="11" t="s">
        <v>13003</v>
      </c>
      <c r="I876" s="11" t="s">
        <v>13004</v>
      </c>
      <c r="J876" s="11" t="s">
        <v>13005</v>
      </c>
      <c r="K876" s="11" t="s">
        <v>13006</v>
      </c>
      <c r="L876" s="11" t="s">
        <v>13007</v>
      </c>
      <c r="M876" s="11" t="s">
        <v>13008</v>
      </c>
      <c r="N876" s="11" t="s">
        <v>13009</v>
      </c>
      <c r="O876" s="11" t="s">
        <v>13010</v>
      </c>
      <c r="P876" s="11" t="s">
        <v>13011</v>
      </c>
      <c r="Q876" s="11" t="s">
        <v>87</v>
      </c>
      <c r="R876" s="11" t="s">
        <v>87</v>
      </c>
      <c r="S876" s="11" t="s">
        <v>87</v>
      </c>
      <c r="T876" s="11" t="s">
        <v>13012</v>
      </c>
      <c r="U876" s="14"/>
      <c r="V876" s="14"/>
      <c r="W876" s="15" t="str">
        <f t="shared" si="13"/>
        <v/>
      </c>
      <c r="X876" s="16"/>
    </row>
    <row r="877" spans="1:24" ht="70" x14ac:dyDescent="0.2">
      <c r="A877" s="11" t="s">
        <v>12824</v>
      </c>
      <c r="B877" s="11" t="s">
        <v>12825</v>
      </c>
      <c r="C877" s="13" t="s">
        <v>13013</v>
      </c>
      <c r="D877" s="9" t="s">
        <v>13014</v>
      </c>
      <c r="E877" s="11" t="s">
        <v>13015</v>
      </c>
      <c r="F877" s="11" t="s">
        <v>13016</v>
      </c>
      <c r="G877" s="11" t="s">
        <v>13017</v>
      </c>
      <c r="H877" s="11" t="s">
        <v>13018</v>
      </c>
      <c r="I877" s="11" t="s">
        <v>13019</v>
      </c>
      <c r="J877" s="11" t="s">
        <v>13020</v>
      </c>
      <c r="K877" s="11" t="s">
        <v>13021</v>
      </c>
      <c r="L877" s="11" t="s">
        <v>13022</v>
      </c>
      <c r="M877" s="11" t="s">
        <v>13023</v>
      </c>
      <c r="N877" s="11" t="s">
        <v>12953</v>
      </c>
      <c r="O877" s="11" t="s">
        <v>13024</v>
      </c>
      <c r="P877" s="11" t="s">
        <v>12910</v>
      </c>
      <c r="Q877" s="11" t="s">
        <v>87</v>
      </c>
      <c r="R877" s="11" t="s">
        <v>87</v>
      </c>
      <c r="S877" s="11" t="s">
        <v>87</v>
      </c>
      <c r="T877" s="11" t="s">
        <v>13025</v>
      </c>
      <c r="U877" s="14"/>
      <c r="V877" s="14"/>
      <c r="W877" s="15" t="str">
        <f t="shared" si="13"/>
        <v/>
      </c>
      <c r="X877" s="16"/>
    </row>
    <row r="878" spans="1:24" ht="70" x14ac:dyDescent="0.2">
      <c r="A878" s="11" t="s">
        <v>12824</v>
      </c>
      <c r="B878" s="11" t="s">
        <v>12825</v>
      </c>
      <c r="C878" s="13" t="s">
        <v>13026</v>
      </c>
      <c r="D878" s="9" t="s">
        <v>13027</v>
      </c>
      <c r="E878" s="11" t="s">
        <v>13028</v>
      </c>
      <c r="F878" s="11" t="s">
        <v>13029</v>
      </c>
      <c r="G878" s="11" t="s">
        <v>13030</v>
      </c>
      <c r="H878" s="11" t="s">
        <v>13031</v>
      </c>
      <c r="I878" s="11" t="s">
        <v>13032</v>
      </c>
      <c r="J878" s="11" t="s">
        <v>13033</v>
      </c>
      <c r="K878" s="11" t="s">
        <v>13034</v>
      </c>
      <c r="L878" s="11" t="s">
        <v>13035</v>
      </c>
      <c r="M878" s="11" t="s">
        <v>13036</v>
      </c>
      <c r="N878" s="11" t="s">
        <v>13037</v>
      </c>
      <c r="O878" s="11" t="s">
        <v>13038</v>
      </c>
      <c r="P878" s="11" t="s">
        <v>13039</v>
      </c>
      <c r="Q878" s="11" t="s">
        <v>87</v>
      </c>
      <c r="R878" s="11" t="s">
        <v>87</v>
      </c>
      <c r="S878" s="11" t="s">
        <v>87</v>
      </c>
      <c r="T878" s="11" t="s">
        <v>13040</v>
      </c>
      <c r="U878" s="14"/>
      <c r="V878" s="14"/>
      <c r="W878" s="15" t="str">
        <f t="shared" si="13"/>
        <v/>
      </c>
      <c r="X878" s="16"/>
    </row>
    <row r="879" spans="1:24" ht="70" x14ac:dyDescent="0.2">
      <c r="A879" s="11" t="s">
        <v>12824</v>
      </c>
      <c r="B879" s="11" t="s">
        <v>12825</v>
      </c>
      <c r="C879" s="13" t="s">
        <v>13041</v>
      </c>
      <c r="D879" s="9" t="s">
        <v>13042</v>
      </c>
      <c r="E879" s="11" t="s">
        <v>13043</v>
      </c>
      <c r="F879" s="11" t="s">
        <v>13044</v>
      </c>
      <c r="G879" s="11" t="s">
        <v>13045</v>
      </c>
      <c r="H879" s="11" t="s">
        <v>13046</v>
      </c>
      <c r="I879" s="11" t="s">
        <v>13047</v>
      </c>
      <c r="J879" s="11" t="s">
        <v>13048</v>
      </c>
      <c r="K879" s="11" t="s">
        <v>13049</v>
      </c>
      <c r="L879" s="11" t="s">
        <v>13050</v>
      </c>
      <c r="M879" s="11" t="s">
        <v>13051</v>
      </c>
      <c r="N879" s="11" t="s">
        <v>13052</v>
      </c>
      <c r="O879" s="11" t="s">
        <v>13053</v>
      </c>
      <c r="P879" s="11" t="s">
        <v>13054</v>
      </c>
      <c r="Q879" s="11" t="s">
        <v>87</v>
      </c>
      <c r="R879" s="11" t="s">
        <v>87</v>
      </c>
      <c r="S879" s="11" t="s">
        <v>87</v>
      </c>
      <c r="T879" s="11" t="s">
        <v>13055</v>
      </c>
      <c r="U879" s="14"/>
      <c r="V879" s="14"/>
      <c r="W879" s="15" t="str">
        <f t="shared" si="13"/>
        <v/>
      </c>
      <c r="X879" s="16"/>
    </row>
    <row r="880" spans="1:24" ht="70" x14ac:dyDescent="0.2">
      <c r="A880" s="11" t="s">
        <v>12824</v>
      </c>
      <c r="B880" s="11" t="s">
        <v>12825</v>
      </c>
      <c r="C880" s="13" t="s">
        <v>13056</v>
      </c>
      <c r="D880" s="9" t="s">
        <v>13057</v>
      </c>
      <c r="E880" s="11" t="s">
        <v>13058</v>
      </c>
      <c r="F880" s="11" t="s">
        <v>13059</v>
      </c>
      <c r="G880" s="11" t="s">
        <v>13060</v>
      </c>
      <c r="H880" s="11" t="s">
        <v>13061</v>
      </c>
      <c r="I880" s="11" t="s">
        <v>13062</v>
      </c>
      <c r="J880" s="11" t="s">
        <v>13063</v>
      </c>
      <c r="K880" s="11" t="s">
        <v>13064</v>
      </c>
      <c r="L880" s="11" t="s">
        <v>13065</v>
      </c>
      <c r="M880" s="11" t="s">
        <v>13066</v>
      </c>
      <c r="N880" s="11" t="s">
        <v>5175</v>
      </c>
      <c r="O880" s="11" t="s">
        <v>1847</v>
      </c>
      <c r="P880" s="11" t="s">
        <v>13067</v>
      </c>
      <c r="Q880" s="11" t="s">
        <v>289</v>
      </c>
      <c r="R880" s="11" t="s">
        <v>87</v>
      </c>
      <c r="S880" s="11" t="s">
        <v>87</v>
      </c>
      <c r="T880" s="11" t="s">
        <v>13068</v>
      </c>
      <c r="U880" s="14"/>
      <c r="V880" s="14"/>
      <c r="W880" s="15" t="str">
        <f t="shared" si="13"/>
        <v/>
      </c>
      <c r="X880" s="16"/>
    </row>
    <row r="881" spans="1:24" ht="70" x14ac:dyDescent="0.2">
      <c r="A881" s="11" t="s">
        <v>12824</v>
      </c>
      <c r="B881" s="11" t="s">
        <v>12825</v>
      </c>
      <c r="C881" s="13" t="s">
        <v>13069</v>
      </c>
      <c r="D881" s="9" t="s">
        <v>13070</v>
      </c>
      <c r="E881" s="11" t="s">
        <v>13071</v>
      </c>
      <c r="F881" s="11" t="s">
        <v>13072</v>
      </c>
      <c r="G881" s="11" t="s">
        <v>13073</v>
      </c>
      <c r="H881" s="11" t="s">
        <v>13074</v>
      </c>
      <c r="I881" s="11" t="s">
        <v>13075</v>
      </c>
      <c r="J881" s="11" t="s">
        <v>13076</v>
      </c>
      <c r="K881" s="11" t="s">
        <v>13077</v>
      </c>
      <c r="L881" s="11" t="s">
        <v>13078</v>
      </c>
      <c r="M881" s="11" t="s">
        <v>13079</v>
      </c>
      <c r="N881" s="11" t="s">
        <v>12909</v>
      </c>
      <c r="O881" s="11" t="s">
        <v>12838</v>
      </c>
      <c r="P881" s="11" t="s">
        <v>12910</v>
      </c>
      <c r="Q881" s="11" t="s">
        <v>87</v>
      </c>
      <c r="R881" s="11" t="s">
        <v>87</v>
      </c>
      <c r="S881" s="11" t="s">
        <v>87</v>
      </c>
      <c r="T881" s="11" t="s">
        <v>13080</v>
      </c>
      <c r="U881" s="14"/>
      <c r="V881" s="14"/>
      <c r="W881" s="15" t="str">
        <f t="shared" si="13"/>
        <v/>
      </c>
      <c r="X881" s="16"/>
    </row>
    <row r="882" spans="1:24" ht="84" x14ac:dyDescent="0.2">
      <c r="A882" s="11" t="s">
        <v>12824</v>
      </c>
      <c r="B882" s="11" t="s">
        <v>12825</v>
      </c>
      <c r="C882" s="13" t="s">
        <v>13081</v>
      </c>
      <c r="D882" s="9" t="s">
        <v>13082</v>
      </c>
      <c r="E882" s="11" t="s">
        <v>13083</v>
      </c>
      <c r="F882" s="11" t="s">
        <v>13084</v>
      </c>
      <c r="G882" s="11" t="s">
        <v>13085</v>
      </c>
      <c r="H882" s="11" t="s">
        <v>13086</v>
      </c>
      <c r="I882" s="11" t="s">
        <v>13087</v>
      </c>
      <c r="J882" s="11" t="s">
        <v>13088</v>
      </c>
      <c r="K882" s="11" t="s">
        <v>13089</v>
      </c>
      <c r="L882" s="11" t="s">
        <v>13090</v>
      </c>
      <c r="M882" s="11" t="s">
        <v>13091</v>
      </c>
      <c r="N882" s="11" t="s">
        <v>13092</v>
      </c>
      <c r="O882" s="11" t="s">
        <v>13093</v>
      </c>
      <c r="P882" s="11" t="s">
        <v>13094</v>
      </c>
      <c r="Q882" s="11" t="s">
        <v>7600</v>
      </c>
      <c r="R882" s="11" t="s">
        <v>87</v>
      </c>
      <c r="S882" s="11" t="s">
        <v>87</v>
      </c>
      <c r="T882" s="11" t="s">
        <v>13095</v>
      </c>
      <c r="U882" s="14"/>
      <c r="V882" s="14"/>
      <c r="W882" s="15" t="str">
        <f t="shared" si="13"/>
        <v/>
      </c>
      <c r="X882" s="16"/>
    </row>
    <row r="883" spans="1:24" ht="70" x14ac:dyDescent="0.2">
      <c r="A883" s="11" t="s">
        <v>12824</v>
      </c>
      <c r="B883" s="11" t="s">
        <v>12825</v>
      </c>
      <c r="C883" s="13" t="s">
        <v>13096</v>
      </c>
      <c r="D883" s="9" t="s">
        <v>13097</v>
      </c>
      <c r="E883" s="11" t="s">
        <v>13098</v>
      </c>
      <c r="F883" s="11" t="s">
        <v>13099</v>
      </c>
      <c r="G883" s="11" t="s">
        <v>13100</v>
      </c>
      <c r="H883" s="11" t="s">
        <v>13101</v>
      </c>
      <c r="I883" s="11" t="s">
        <v>13102</v>
      </c>
      <c r="J883" s="11" t="s">
        <v>13103</v>
      </c>
      <c r="K883" s="11" t="s">
        <v>13104</v>
      </c>
      <c r="L883" s="11" t="s">
        <v>13105</v>
      </c>
      <c r="M883" s="11" t="s">
        <v>13106</v>
      </c>
      <c r="N883" s="11" t="s">
        <v>12867</v>
      </c>
      <c r="O883" s="11" t="s">
        <v>12895</v>
      </c>
      <c r="P883" s="11" t="s">
        <v>13107</v>
      </c>
      <c r="Q883" s="11" t="s">
        <v>1984</v>
      </c>
      <c r="R883" s="11" t="s">
        <v>87</v>
      </c>
      <c r="S883" s="11" t="s">
        <v>87</v>
      </c>
      <c r="T883" s="11" t="s">
        <v>13108</v>
      </c>
      <c r="U883" s="14"/>
      <c r="V883" s="14"/>
      <c r="W883" s="15" t="str">
        <f t="shared" si="13"/>
        <v/>
      </c>
      <c r="X883" s="16"/>
    </row>
    <row r="884" spans="1:24" ht="70" x14ac:dyDescent="0.2">
      <c r="A884" s="11" t="s">
        <v>12824</v>
      </c>
      <c r="B884" s="11" t="s">
        <v>12825</v>
      </c>
      <c r="C884" s="13" t="s">
        <v>13109</v>
      </c>
      <c r="D884" s="9" t="s">
        <v>13110</v>
      </c>
      <c r="E884" s="11" t="s">
        <v>13111</v>
      </c>
      <c r="F884" s="11" t="s">
        <v>13112</v>
      </c>
      <c r="G884" s="11" t="s">
        <v>13113</v>
      </c>
      <c r="H884" s="11" t="s">
        <v>13114</v>
      </c>
      <c r="I884" s="11" t="s">
        <v>13115</v>
      </c>
      <c r="J884" s="11" t="s">
        <v>13116</v>
      </c>
      <c r="K884" s="11" t="s">
        <v>13117</v>
      </c>
      <c r="L884" s="11" t="s">
        <v>13118</v>
      </c>
      <c r="M884" s="11" t="s">
        <v>13119</v>
      </c>
      <c r="N884" s="11" t="s">
        <v>1981</v>
      </c>
      <c r="O884" s="11" t="s">
        <v>13120</v>
      </c>
      <c r="P884" s="11" t="s">
        <v>13121</v>
      </c>
      <c r="Q884" s="11" t="s">
        <v>87</v>
      </c>
      <c r="R884" s="11" t="s">
        <v>87</v>
      </c>
      <c r="S884" s="11" t="s">
        <v>87</v>
      </c>
      <c r="T884" s="11" t="s">
        <v>13122</v>
      </c>
      <c r="U884" s="14"/>
      <c r="V884" s="14"/>
      <c r="W884" s="15" t="str">
        <f t="shared" si="13"/>
        <v/>
      </c>
      <c r="X884" s="16"/>
    </row>
    <row r="885" spans="1:24" ht="70" x14ac:dyDescent="0.2">
      <c r="A885" s="11" t="s">
        <v>12824</v>
      </c>
      <c r="B885" s="11" t="s">
        <v>12825</v>
      </c>
      <c r="C885" s="13" t="s">
        <v>13123</v>
      </c>
      <c r="D885" s="9" t="s">
        <v>13124</v>
      </c>
      <c r="E885" s="11" t="s">
        <v>13125</v>
      </c>
      <c r="F885" s="11" t="s">
        <v>13126</v>
      </c>
      <c r="G885" s="11" t="s">
        <v>13127</v>
      </c>
      <c r="H885" s="11" t="s">
        <v>13128</v>
      </c>
      <c r="I885" s="11" t="s">
        <v>13129</v>
      </c>
      <c r="J885" s="11" t="s">
        <v>13130</v>
      </c>
      <c r="K885" s="11" t="s">
        <v>13131</v>
      </c>
      <c r="L885" s="11" t="s">
        <v>13132</v>
      </c>
      <c r="M885" s="11" t="s">
        <v>13133</v>
      </c>
      <c r="N885" s="11" t="s">
        <v>13134</v>
      </c>
      <c r="O885" s="11" t="s">
        <v>13135</v>
      </c>
      <c r="P885" s="11" t="s">
        <v>13136</v>
      </c>
      <c r="Q885" s="11" t="s">
        <v>87</v>
      </c>
      <c r="R885" s="11" t="s">
        <v>87</v>
      </c>
      <c r="S885" s="11" t="s">
        <v>87</v>
      </c>
      <c r="T885" s="11" t="s">
        <v>13137</v>
      </c>
      <c r="U885" s="14"/>
      <c r="V885" s="14"/>
      <c r="W885" s="15" t="str">
        <f t="shared" si="13"/>
        <v/>
      </c>
      <c r="X885" s="16"/>
    </row>
    <row r="886" spans="1:24" ht="56" x14ac:dyDescent="0.2">
      <c r="A886" s="11" t="s">
        <v>12824</v>
      </c>
      <c r="B886" s="11" t="s">
        <v>13138</v>
      </c>
      <c r="C886" s="13" t="s">
        <v>13139</v>
      </c>
      <c r="D886" s="9" t="s">
        <v>13140</v>
      </c>
      <c r="E886" s="11" t="s">
        <v>13141</v>
      </c>
      <c r="F886" s="11" t="s">
        <v>13142</v>
      </c>
      <c r="G886" s="11" t="s">
        <v>13143</v>
      </c>
      <c r="H886" s="11" t="s">
        <v>13144</v>
      </c>
      <c r="I886" s="11" t="s">
        <v>13145</v>
      </c>
      <c r="J886" s="11" t="s">
        <v>13146</v>
      </c>
      <c r="K886" s="11" t="s">
        <v>13147</v>
      </c>
      <c r="L886" s="11" t="s">
        <v>13148</v>
      </c>
      <c r="M886" s="11" t="s">
        <v>13149</v>
      </c>
      <c r="N886" s="11" t="s">
        <v>13150</v>
      </c>
      <c r="O886" s="11" t="s">
        <v>13151</v>
      </c>
      <c r="P886" s="11" t="s">
        <v>12910</v>
      </c>
      <c r="Q886" s="11" t="s">
        <v>87</v>
      </c>
      <c r="R886" s="11" t="s">
        <v>87</v>
      </c>
      <c r="S886" s="11" t="s">
        <v>87</v>
      </c>
      <c r="T886" s="11" t="s">
        <v>13152</v>
      </c>
      <c r="U886" s="14"/>
      <c r="V886" s="14"/>
      <c r="W886" s="15" t="str">
        <f t="shared" si="13"/>
        <v/>
      </c>
      <c r="X886" s="16"/>
    </row>
    <row r="887" spans="1:24" ht="70" x14ac:dyDescent="0.2">
      <c r="A887" s="11" t="s">
        <v>12824</v>
      </c>
      <c r="B887" s="11" t="s">
        <v>13138</v>
      </c>
      <c r="C887" s="13" t="s">
        <v>13153</v>
      </c>
      <c r="D887" s="9" t="s">
        <v>13154</v>
      </c>
      <c r="E887" s="11" t="s">
        <v>13155</v>
      </c>
      <c r="F887" s="11" t="s">
        <v>13156</v>
      </c>
      <c r="G887" s="11" t="s">
        <v>13157</v>
      </c>
      <c r="H887" s="11" t="s">
        <v>13158</v>
      </c>
      <c r="I887" s="11" t="s">
        <v>13159</v>
      </c>
      <c r="J887" s="11" t="s">
        <v>13160</v>
      </c>
      <c r="K887" s="11" t="s">
        <v>13161</v>
      </c>
      <c r="L887" s="11" t="s">
        <v>13162</v>
      </c>
      <c r="M887" s="11" t="s">
        <v>13163</v>
      </c>
      <c r="N887" s="11" t="s">
        <v>13150</v>
      </c>
      <c r="O887" s="11" t="s">
        <v>13164</v>
      </c>
      <c r="P887" s="11" t="s">
        <v>12910</v>
      </c>
      <c r="Q887" s="11" t="s">
        <v>87</v>
      </c>
      <c r="R887" s="11" t="s">
        <v>87</v>
      </c>
      <c r="S887" s="11" t="s">
        <v>87</v>
      </c>
      <c r="T887" s="11" t="s">
        <v>13165</v>
      </c>
      <c r="U887" s="14"/>
      <c r="V887" s="14"/>
      <c r="W887" s="15" t="str">
        <f t="shared" si="13"/>
        <v/>
      </c>
      <c r="X887" s="16"/>
    </row>
    <row r="888" spans="1:24" ht="70" x14ac:dyDescent="0.2">
      <c r="A888" s="11" t="s">
        <v>12824</v>
      </c>
      <c r="B888" s="11" t="s">
        <v>13138</v>
      </c>
      <c r="C888" s="13" t="s">
        <v>13166</v>
      </c>
      <c r="D888" s="9" t="s">
        <v>13167</v>
      </c>
      <c r="E888" s="11" t="s">
        <v>13168</v>
      </c>
      <c r="F888" s="11" t="s">
        <v>13169</v>
      </c>
      <c r="G888" s="11" t="s">
        <v>13170</v>
      </c>
      <c r="H888" s="11" t="s">
        <v>13171</v>
      </c>
      <c r="I888" s="11" t="s">
        <v>13172</v>
      </c>
      <c r="J888" s="11" t="s">
        <v>13173</v>
      </c>
      <c r="K888" s="11" t="s">
        <v>13174</v>
      </c>
      <c r="L888" s="11" t="s">
        <v>13175</v>
      </c>
      <c r="M888" s="11" t="s">
        <v>13176</v>
      </c>
      <c r="N888" s="11" t="s">
        <v>13177</v>
      </c>
      <c r="O888" s="11" t="s">
        <v>13178</v>
      </c>
      <c r="P888" s="11" t="s">
        <v>12910</v>
      </c>
      <c r="Q888" s="11" t="s">
        <v>87</v>
      </c>
      <c r="R888" s="11" t="s">
        <v>87</v>
      </c>
      <c r="S888" s="11" t="s">
        <v>87</v>
      </c>
      <c r="T888" s="11" t="s">
        <v>13179</v>
      </c>
      <c r="U888" s="14"/>
      <c r="V888" s="14"/>
      <c r="W888" s="15" t="str">
        <f t="shared" si="13"/>
        <v/>
      </c>
      <c r="X888" s="16"/>
    </row>
    <row r="889" spans="1:24" ht="70" x14ac:dyDescent="0.2">
      <c r="A889" s="11" t="s">
        <v>12824</v>
      </c>
      <c r="B889" s="11" t="s">
        <v>13138</v>
      </c>
      <c r="C889" s="13" t="s">
        <v>13180</v>
      </c>
      <c r="D889" s="9" t="s">
        <v>13181</v>
      </c>
      <c r="E889" s="11" t="s">
        <v>13182</v>
      </c>
      <c r="F889" s="11" t="s">
        <v>13183</v>
      </c>
      <c r="G889" s="11" t="s">
        <v>13184</v>
      </c>
      <c r="H889" s="11" t="s">
        <v>13185</v>
      </c>
      <c r="I889" s="11" t="s">
        <v>13186</v>
      </c>
      <c r="J889" s="11" t="s">
        <v>13187</v>
      </c>
      <c r="K889" s="11" t="s">
        <v>13188</v>
      </c>
      <c r="L889" s="11" t="s">
        <v>13189</v>
      </c>
      <c r="M889" s="11" t="s">
        <v>13190</v>
      </c>
      <c r="N889" s="11" t="s">
        <v>13191</v>
      </c>
      <c r="O889" s="11" t="s">
        <v>13192</v>
      </c>
      <c r="P889" s="11" t="s">
        <v>13193</v>
      </c>
      <c r="Q889" s="11" t="s">
        <v>87</v>
      </c>
      <c r="R889" s="11" t="s">
        <v>87</v>
      </c>
      <c r="S889" s="11" t="s">
        <v>87</v>
      </c>
      <c r="T889" s="11" t="s">
        <v>13194</v>
      </c>
      <c r="U889" s="14"/>
      <c r="V889" s="14"/>
      <c r="W889" s="15" t="str">
        <f t="shared" si="13"/>
        <v/>
      </c>
      <c r="X889" s="16"/>
    </row>
    <row r="890" spans="1:24" ht="70" x14ac:dyDescent="0.2">
      <c r="A890" s="11" t="s">
        <v>12824</v>
      </c>
      <c r="B890" s="11" t="s">
        <v>13138</v>
      </c>
      <c r="C890" s="13" t="s">
        <v>13195</v>
      </c>
      <c r="D890" s="9" t="s">
        <v>13196</v>
      </c>
      <c r="E890" s="11" t="s">
        <v>13197</v>
      </c>
      <c r="F890" s="11" t="s">
        <v>13198</v>
      </c>
      <c r="G890" s="11" t="s">
        <v>13199</v>
      </c>
      <c r="H890" s="11" t="s">
        <v>13200</v>
      </c>
      <c r="I890" s="11" t="s">
        <v>13201</v>
      </c>
      <c r="J890" s="11" t="s">
        <v>13202</v>
      </c>
      <c r="K890" s="11" t="s">
        <v>13203</v>
      </c>
      <c r="L890" s="11" t="s">
        <v>13204</v>
      </c>
      <c r="M890" s="11" t="s">
        <v>13205</v>
      </c>
      <c r="N890" s="11" t="s">
        <v>13150</v>
      </c>
      <c r="O890" s="11" t="s">
        <v>13206</v>
      </c>
      <c r="P890" s="11" t="s">
        <v>12910</v>
      </c>
      <c r="Q890" s="11" t="s">
        <v>87</v>
      </c>
      <c r="R890" s="11" t="s">
        <v>87</v>
      </c>
      <c r="S890" s="11" t="s">
        <v>87</v>
      </c>
      <c r="T890" s="11" t="s">
        <v>13207</v>
      </c>
      <c r="U890" s="14"/>
      <c r="V890" s="14"/>
      <c r="W890" s="15" t="str">
        <f t="shared" si="13"/>
        <v/>
      </c>
      <c r="X890" s="16"/>
    </row>
    <row r="891" spans="1:24" ht="70" x14ac:dyDescent="0.2">
      <c r="A891" s="11" t="s">
        <v>12824</v>
      </c>
      <c r="B891" s="11" t="s">
        <v>13138</v>
      </c>
      <c r="C891" s="13" t="s">
        <v>13208</v>
      </c>
      <c r="D891" s="9" t="s">
        <v>13209</v>
      </c>
      <c r="E891" s="11" t="s">
        <v>13210</v>
      </c>
      <c r="F891" s="11" t="s">
        <v>13211</v>
      </c>
      <c r="G891" s="11" t="s">
        <v>13212</v>
      </c>
      <c r="H891" s="11" t="s">
        <v>13213</v>
      </c>
      <c r="I891" s="11" t="s">
        <v>13214</v>
      </c>
      <c r="J891" s="11" t="s">
        <v>13215</v>
      </c>
      <c r="K891" s="11" t="s">
        <v>13216</v>
      </c>
      <c r="L891" s="11" t="s">
        <v>13217</v>
      </c>
      <c r="M891" s="11" t="s">
        <v>13218</v>
      </c>
      <c r="N891" s="11" t="s">
        <v>13150</v>
      </c>
      <c r="O891" s="11" t="s">
        <v>13206</v>
      </c>
      <c r="P891" s="11" t="s">
        <v>13054</v>
      </c>
      <c r="Q891" s="11" t="s">
        <v>87</v>
      </c>
      <c r="R891" s="11" t="s">
        <v>87</v>
      </c>
      <c r="S891" s="11" t="s">
        <v>87</v>
      </c>
      <c r="T891" s="11" t="s">
        <v>13219</v>
      </c>
      <c r="U891" s="14"/>
      <c r="V891" s="14"/>
      <c r="W891" s="15" t="str">
        <f t="shared" si="13"/>
        <v/>
      </c>
      <c r="X891" s="16"/>
    </row>
    <row r="892" spans="1:24" ht="56" x14ac:dyDescent="0.2">
      <c r="A892" s="11" t="s">
        <v>12824</v>
      </c>
      <c r="B892" s="11" t="s">
        <v>13138</v>
      </c>
      <c r="C892" s="13" t="s">
        <v>13220</v>
      </c>
      <c r="D892" s="9" t="s">
        <v>13221</v>
      </c>
      <c r="E892" s="11" t="s">
        <v>13222</v>
      </c>
      <c r="F892" s="11" t="s">
        <v>13223</v>
      </c>
      <c r="G892" s="11" t="s">
        <v>13224</v>
      </c>
      <c r="H892" s="11" t="s">
        <v>13225</v>
      </c>
      <c r="I892" s="11" t="s">
        <v>13226</v>
      </c>
      <c r="J892" s="11" t="s">
        <v>13227</v>
      </c>
      <c r="K892" s="11" t="s">
        <v>13228</v>
      </c>
      <c r="L892" s="11" t="s">
        <v>13229</v>
      </c>
      <c r="M892" s="11" t="s">
        <v>13230</v>
      </c>
      <c r="N892" s="11" t="s">
        <v>13150</v>
      </c>
      <c r="O892" s="11" t="s">
        <v>13178</v>
      </c>
      <c r="P892" s="11" t="s">
        <v>13231</v>
      </c>
      <c r="Q892" s="11" t="s">
        <v>87</v>
      </c>
      <c r="R892" s="11" t="s">
        <v>87</v>
      </c>
      <c r="S892" s="11" t="s">
        <v>87</v>
      </c>
      <c r="T892" s="11" t="s">
        <v>13232</v>
      </c>
      <c r="U892" s="14"/>
      <c r="V892" s="14"/>
      <c r="W892" s="15" t="str">
        <f t="shared" si="13"/>
        <v/>
      </c>
      <c r="X892" s="16"/>
    </row>
    <row r="893" spans="1:24" ht="56" x14ac:dyDescent="0.2">
      <c r="A893" s="11" t="s">
        <v>12824</v>
      </c>
      <c r="B893" s="11" t="s">
        <v>13138</v>
      </c>
      <c r="C893" s="13" t="s">
        <v>13233</v>
      </c>
      <c r="D893" s="9" t="s">
        <v>13234</v>
      </c>
      <c r="E893" s="11" t="s">
        <v>13235</v>
      </c>
      <c r="F893" s="11" t="s">
        <v>13236</v>
      </c>
      <c r="G893" s="11" t="s">
        <v>13237</v>
      </c>
      <c r="H893" s="11" t="s">
        <v>13238</v>
      </c>
      <c r="I893" s="11" t="s">
        <v>13239</v>
      </c>
      <c r="J893" s="11" t="s">
        <v>13240</v>
      </c>
      <c r="K893" s="11" t="s">
        <v>13241</v>
      </c>
      <c r="L893" s="11" t="s">
        <v>13242</v>
      </c>
      <c r="M893" s="11" t="s">
        <v>13243</v>
      </c>
      <c r="N893" s="11" t="s">
        <v>13244</v>
      </c>
      <c r="O893" s="11" t="s">
        <v>12924</v>
      </c>
      <c r="P893" s="11" t="s">
        <v>13245</v>
      </c>
      <c r="Q893" s="11" t="s">
        <v>87</v>
      </c>
      <c r="R893" s="11" t="s">
        <v>87</v>
      </c>
      <c r="S893" s="11" t="s">
        <v>87</v>
      </c>
      <c r="T893" s="11" t="s">
        <v>13246</v>
      </c>
      <c r="U893" s="14"/>
      <c r="V893" s="14"/>
      <c r="W893" s="15" t="str">
        <f t="shared" si="13"/>
        <v/>
      </c>
      <c r="X893" s="16"/>
    </row>
    <row r="894" spans="1:24" ht="70" x14ac:dyDescent="0.2">
      <c r="A894" s="11" t="s">
        <v>12824</v>
      </c>
      <c r="B894" s="11" t="s">
        <v>13138</v>
      </c>
      <c r="C894" s="13" t="s">
        <v>13247</v>
      </c>
      <c r="D894" s="9" t="s">
        <v>13248</v>
      </c>
      <c r="E894" s="11" t="s">
        <v>13249</v>
      </c>
      <c r="F894" s="11" t="s">
        <v>13250</v>
      </c>
      <c r="G894" s="11" t="s">
        <v>13251</v>
      </c>
      <c r="H894" s="11" t="s">
        <v>13252</v>
      </c>
      <c r="I894" s="11" t="s">
        <v>13253</v>
      </c>
      <c r="J894" s="11" t="s">
        <v>13254</v>
      </c>
      <c r="K894" s="11" t="s">
        <v>13255</v>
      </c>
      <c r="L894" s="11" t="s">
        <v>13256</v>
      </c>
      <c r="M894" s="11" t="s">
        <v>13257</v>
      </c>
      <c r="N894" s="11" t="s">
        <v>13150</v>
      </c>
      <c r="O894" s="11" t="s">
        <v>13258</v>
      </c>
      <c r="P894" s="11" t="s">
        <v>13193</v>
      </c>
      <c r="Q894" s="11" t="s">
        <v>87</v>
      </c>
      <c r="R894" s="11" t="s">
        <v>87</v>
      </c>
      <c r="S894" s="11" t="s">
        <v>87</v>
      </c>
      <c r="T894" s="11" t="s">
        <v>13259</v>
      </c>
      <c r="U894" s="14"/>
      <c r="V894" s="14"/>
      <c r="W894" s="15" t="str">
        <f t="shared" si="13"/>
        <v/>
      </c>
      <c r="X894" s="16"/>
    </row>
    <row r="895" spans="1:24" ht="70" x14ac:dyDescent="0.2">
      <c r="A895" s="11" t="s">
        <v>12824</v>
      </c>
      <c r="B895" s="11" t="s">
        <v>13138</v>
      </c>
      <c r="C895" s="13" t="s">
        <v>13260</v>
      </c>
      <c r="D895" s="9" t="s">
        <v>13261</v>
      </c>
      <c r="E895" s="11" t="s">
        <v>13262</v>
      </c>
      <c r="F895" s="11" t="s">
        <v>13263</v>
      </c>
      <c r="G895" s="11" t="s">
        <v>13264</v>
      </c>
      <c r="H895" s="11" t="s">
        <v>13265</v>
      </c>
      <c r="I895" s="11" t="s">
        <v>13266</v>
      </c>
      <c r="J895" s="11" t="s">
        <v>13267</v>
      </c>
      <c r="K895" s="11" t="s">
        <v>13268</v>
      </c>
      <c r="L895" s="11" t="s">
        <v>13269</v>
      </c>
      <c r="M895" s="11" t="s">
        <v>13270</v>
      </c>
      <c r="N895" s="11" t="s">
        <v>13150</v>
      </c>
      <c r="O895" s="11" t="s">
        <v>13271</v>
      </c>
      <c r="P895" s="11" t="s">
        <v>13193</v>
      </c>
      <c r="Q895" s="11" t="s">
        <v>87</v>
      </c>
      <c r="R895" s="11" t="s">
        <v>87</v>
      </c>
      <c r="S895" s="11" t="s">
        <v>87</v>
      </c>
      <c r="T895" s="11" t="s">
        <v>13272</v>
      </c>
      <c r="U895" s="14"/>
      <c r="V895" s="14"/>
      <c r="W895" s="15" t="str">
        <f t="shared" si="13"/>
        <v/>
      </c>
      <c r="X895" s="16"/>
    </row>
    <row r="896" spans="1:24" ht="70" x14ac:dyDescent="0.2">
      <c r="A896" s="11" t="s">
        <v>12824</v>
      </c>
      <c r="B896" s="11" t="s">
        <v>13138</v>
      </c>
      <c r="C896" s="13" t="s">
        <v>13273</v>
      </c>
      <c r="D896" s="9" t="s">
        <v>13274</v>
      </c>
      <c r="E896" s="11" t="s">
        <v>13275</v>
      </c>
      <c r="F896" s="11" t="s">
        <v>13276</v>
      </c>
      <c r="G896" s="11" t="s">
        <v>13277</v>
      </c>
      <c r="H896" s="11" t="s">
        <v>13278</v>
      </c>
      <c r="I896" s="11" t="s">
        <v>13279</v>
      </c>
      <c r="J896" s="11" t="s">
        <v>13280</v>
      </c>
      <c r="K896" s="11" t="s">
        <v>13281</v>
      </c>
      <c r="L896" s="11" t="s">
        <v>13282</v>
      </c>
      <c r="M896" s="11" t="s">
        <v>13283</v>
      </c>
      <c r="N896" s="11" t="s">
        <v>13284</v>
      </c>
      <c r="O896" s="11" t="s">
        <v>13271</v>
      </c>
      <c r="P896" s="11" t="s">
        <v>13285</v>
      </c>
      <c r="Q896" s="11" t="s">
        <v>2387</v>
      </c>
      <c r="R896" s="11" t="s">
        <v>87</v>
      </c>
      <c r="S896" s="11" t="s">
        <v>87</v>
      </c>
      <c r="T896" s="11" t="s">
        <v>13286</v>
      </c>
      <c r="U896" s="14"/>
      <c r="V896" s="14"/>
      <c r="W896" s="15" t="str">
        <f t="shared" si="13"/>
        <v/>
      </c>
      <c r="X896" s="16"/>
    </row>
    <row r="897" spans="1:24" ht="56" x14ac:dyDescent="0.2">
      <c r="A897" s="11" t="s">
        <v>12824</v>
      </c>
      <c r="B897" s="11" t="s">
        <v>13138</v>
      </c>
      <c r="C897" s="13" t="s">
        <v>13287</v>
      </c>
      <c r="D897" s="9" t="s">
        <v>13288</v>
      </c>
      <c r="E897" s="11" t="s">
        <v>13289</v>
      </c>
      <c r="F897" s="11" t="s">
        <v>13290</v>
      </c>
      <c r="G897" s="11" t="s">
        <v>13291</v>
      </c>
      <c r="H897" s="11" t="s">
        <v>13292</v>
      </c>
      <c r="I897" s="11" t="s">
        <v>13293</v>
      </c>
      <c r="J897" s="11" t="s">
        <v>13294</v>
      </c>
      <c r="K897" s="11" t="s">
        <v>13295</v>
      </c>
      <c r="L897" s="11" t="s">
        <v>13296</v>
      </c>
      <c r="M897" s="11" t="s">
        <v>13297</v>
      </c>
      <c r="N897" s="11" t="s">
        <v>13150</v>
      </c>
      <c r="O897" s="11" t="s">
        <v>13298</v>
      </c>
      <c r="P897" s="11" t="s">
        <v>13299</v>
      </c>
      <c r="Q897" s="11" t="s">
        <v>87</v>
      </c>
      <c r="R897" s="11" t="s">
        <v>87</v>
      </c>
      <c r="S897" s="11" t="s">
        <v>87</v>
      </c>
      <c r="T897" s="11" t="s">
        <v>13300</v>
      </c>
      <c r="U897" s="14"/>
      <c r="V897" s="14"/>
      <c r="W897" s="15" t="str">
        <f t="shared" si="13"/>
        <v/>
      </c>
      <c r="X897" s="16"/>
    </row>
    <row r="898" spans="1:24" ht="70" x14ac:dyDescent="0.2">
      <c r="A898" s="11" t="s">
        <v>12824</v>
      </c>
      <c r="B898" s="11" t="s">
        <v>13138</v>
      </c>
      <c r="C898" s="13" t="s">
        <v>13301</v>
      </c>
      <c r="D898" s="9" t="s">
        <v>13302</v>
      </c>
      <c r="E898" s="11" t="s">
        <v>13303</v>
      </c>
      <c r="F898" s="11" t="s">
        <v>13304</v>
      </c>
      <c r="G898" s="11" t="s">
        <v>13305</v>
      </c>
      <c r="H898" s="11" t="s">
        <v>13306</v>
      </c>
      <c r="I898" s="11" t="s">
        <v>13307</v>
      </c>
      <c r="J898" s="11" t="s">
        <v>13308</v>
      </c>
      <c r="K898" s="11" t="s">
        <v>13309</v>
      </c>
      <c r="L898" s="11" t="s">
        <v>13310</v>
      </c>
      <c r="M898" s="11" t="s">
        <v>13311</v>
      </c>
      <c r="N898" s="11" t="s">
        <v>13150</v>
      </c>
      <c r="O898" s="11" t="s">
        <v>13271</v>
      </c>
      <c r="P898" s="11" t="s">
        <v>13312</v>
      </c>
      <c r="Q898" s="11" t="s">
        <v>87</v>
      </c>
      <c r="R898" s="11" t="s">
        <v>87</v>
      </c>
      <c r="S898" s="11" t="s">
        <v>87</v>
      </c>
      <c r="T898" s="11" t="s">
        <v>13313</v>
      </c>
      <c r="U898" s="14"/>
      <c r="V898" s="14"/>
      <c r="W898" s="15" t="str">
        <f t="shared" ref="W898:W961" si="14">IF(AND(ISNUMBER(U898),ISNUMBER(V898)),V898-U898,"")</f>
        <v/>
      </c>
      <c r="X898" s="16"/>
    </row>
    <row r="899" spans="1:24" ht="70" x14ac:dyDescent="0.2">
      <c r="A899" s="11" t="s">
        <v>12824</v>
      </c>
      <c r="B899" s="11" t="s">
        <v>13138</v>
      </c>
      <c r="C899" s="13" t="s">
        <v>13314</v>
      </c>
      <c r="D899" s="9" t="s">
        <v>13315</v>
      </c>
      <c r="E899" s="11" t="s">
        <v>13316</v>
      </c>
      <c r="F899" s="11" t="s">
        <v>13317</v>
      </c>
      <c r="G899" s="11" t="s">
        <v>13318</v>
      </c>
      <c r="H899" s="11" t="s">
        <v>13319</v>
      </c>
      <c r="I899" s="11" t="s">
        <v>13320</v>
      </c>
      <c r="J899" s="11" t="s">
        <v>13321</v>
      </c>
      <c r="K899" s="11" t="s">
        <v>13322</v>
      </c>
      <c r="L899" s="11" t="s">
        <v>13323</v>
      </c>
      <c r="M899" s="11" t="s">
        <v>13324</v>
      </c>
      <c r="N899" s="11" t="s">
        <v>13150</v>
      </c>
      <c r="O899" s="11" t="s">
        <v>13325</v>
      </c>
      <c r="P899" s="11" t="s">
        <v>13326</v>
      </c>
      <c r="Q899" s="11" t="s">
        <v>11279</v>
      </c>
      <c r="R899" s="11" t="s">
        <v>87</v>
      </c>
      <c r="S899" s="11" t="s">
        <v>87</v>
      </c>
      <c r="T899" s="11" t="s">
        <v>13327</v>
      </c>
      <c r="U899" s="14"/>
      <c r="V899" s="14"/>
      <c r="W899" s="15" t="str">
        <f t="shared" si="14"/>
        <v/>
      </c>
      <c r="X899" s="16"/>
    </row>
    <row r="900" spans="1:24" ht="70" x14ac:dyDescent="0.2">
      <c r="A900" s="11" t="s">
        <v>12824</v>
      </c>
      <c r="B900" s="11" t="s">
        <v>13138</v>
      </c>
      <c r="C900" s="13" t="s">
        <v>13328</v>
      </c>
      <c r="D900" s="9" t="s">
        <v>13329</v>
      </c>
      <c r="E900" s="11" t="s">
        <v>13330</v>
      </c>
      <c r="F900" s="11" t="s">
        <v>13331</v>
      </c>
      <c r="G900" s="11" t="s">
        <v>13332</v>
      </c>
      <c r="H900" s="11" t="s">
        <v>13333</v>
      </c>
      <c r="I900" s="11" t="s">
        <v>13334</v>
      </c>
      <c r="J900" s="11" t="s">
        <v>13335</v>
      </c>
      <c r="K900" s="11" t="s">
        <v>13336</v>
      </c>
      <c r="L900" s="11" t="s">
        <v>13337</v>
      </c>
      <c r="M900" s="11" t="s">
        <v>13338</v>
      </c>
      <c r="N900" s="11" t="s">
        <v>13191</v>
      </c>
      <c r="O900" s="11" t="s">
        <v>13339</v>
      </c>
      <c r="P900" s="11" t="s">
        <v>12982</v>
      </c>
      <c r="Q900" s="11" t="s">
        <v>87</v>
      </c>
      <c r="R900" s="11" t="s">
        <v>87</v>
      </c>
      <c r="S900" s="11" t="s">
        <v>87</v>
      </c>
      <c r="T900" s="11" t="s">
        <v>13340</v>
      </c>
      <c r="U900" s="14"/>
      <c r="V900" s="14"/>
      <c r="W900" s="15" t="str">
        <f t="shared" si="14"/>
        <v/>
      </c>
      <c r="X900" s="16"/>
    </row>
    <row r="901" spans="1:24" ht="56" x14ac:dyDescent="0.2">
      <c r="A901" s="11" t="s">
        <v>12824</v>
      </c>
      <c r="B901" s="11" t="s">
        <v>13138</v>
      </c>
      <c r="C901" s="13" t="s">
        <v>13341</v>
      </c>
      <c r="D901" s="9" t="s">
        <v>13342</v>
      </c>
      <c r="E901" s="11" t="s">
        <v>13343</v>
      </c>
      <c r="F901" s="11" t="s">
        <v>13344</v>
      </c>
      <c r="G901" s="11" t="s">
        <v>13345</v>
      </c>
      <c r="H901" s="11" t="s">
        <v>13346</v>
      </c>
      <c r="I901" s="11" t="s">
        <v>13347</v>
      </c>
      <c r="J901" s="11" t="s">
        <v>13348</v>
      </c>
      <c r="K901" s="11" t="s">
        <v>13349</v>
      </c>
      <c r="L901" s="11" t="s">
        <v>13350</v>
      </c>
      <c r="M901" s="11" t="s">
        <v>13351</v>
      </c>
      <c r="N901" s="11" t="s">
        <v>13150</v>
      </c>
      <c r="O901" s="11" t="s">
        <v>13352</v>
      </c>
      <c r="P901" s="11" t="s">
        <v>13353</v>
      </c>
      <c r="Q901" s="11" t="s">
        <v>7910</v>
      </c>
      <c r="R901" s="11" t="s">
        <v>87</v>
      </c>
      <c r="S901" s="11" t="s">
        <v>87</v>
      </c>
      <c r="T901" s="11" t="s">
        <v>13354</v>
      </c>
      <c r="U901" s="14"/>
      <c r="V901" s="14"/>
      <c r="W901" s="15" t="str">
        <f t="shared" si="14"/>
        <v/>
      </c>
      <c r="X901" s="16"/>
    </row>
    <row r="902" spans="1:24" ht="70" x14ac:dyDescent="0.2">
      <c r="A902" s="11" t="s">
        <v>12824</v>
      </c>
      <c r="B902" s="11" t="s">
        <v>13138</v>
      </c>
      <c r="C902" s="13" t="s">
        <v>13355</v>
      </c>
      <c r="D902" s="9" t="s">
        <v>13356</v>
      </c>
      <c r="E902" s="11" t="s">
        <v>13357</v>
      </c>
      <c r="F902" s="11" t="s">
        <v>13358</v>
      </c>
      <c r="G902" s="11" t="s">
        <v>13359</v>
      </c>
      <c r="H902" s="11" t="s">
        <v>13360</v>
      </c>
      <c r="I902" s="11" t="s">
        <v>13361</v>
      </c>
      <c r="J902" s="11" t="s">
        <v>13362</v>
      </c>
      <c r="K902" s="11" t="s">
        <v>13363</v>
      </c>
      <c r="L902" s="11" t="s">
        <v>13364</v>
      </c>
      <c r="M902" s="11" t="s">
        <v>13365</v>
      </c>
      <c r="N902" s="11" t="s">
        <v>13150</v>
      </c>
      <c r="O902" s="11" t="s">
        <v>13366</v>
      </c>
      <c r="P902" s="11" t="s">
        <v>13367</v>
      </c>
      <c r="Q902" s="11" t="s">
        <v>87</v>
      </c>
      <c r="R902" s="11" t="s">
        <v>87</v>
      </c>
      <c r="S902" s="11" t="s">
        <v>87</v>
      </c>
      <c r="T902" s="11" t="s">
        <v>13368</v>
      </c>
      <c r="U902" s="14"/>
      <c r="V902" s="14"/>
      <c r="W902" s="15" t="str">
        <f t="shared" si="14"/>
        <v/>
      </c>
      <c r="X902" s="16"/>
    </row>
    <row r="903" spans="1:24" ht="70" x14ac:dyDescent="0.2">
      <c r="A903" s="11" t="s">
        <v>12824</v>
      </c>
      <c r="B903" s="11" t="s">
        <v>13138</v>
      </c>
      <c r="C903" s="13" t="s">
        <v>13369</v>
      </c>
      <c r="D903" s="9" t="s">
        <v>13370</v>
      </c>
      <c r="E903" s="11" t="s">
        <v>13371</v>
      </c>
      <c r="F903" s="11" t="s">
        <v>13372</v>
      </c>
      <c r="G903" s="11" t="s">
        <v>13373</v>
      </c>
      <c r="H903" s="11" t="s">
        <v>13374</v>
      </c>
      <c r="I903" s="11" t="s">
        <v>13375</v>
      </c>
      <c r="J903" s="11" t="s">
        <v>13376</v>
      </c>
      <c r="K903" s="11" t="s">
        <v>13377</v>
      </c>
      <c r="L903" s="11" t="s">
        <v>13378</v>
      </c>
      <c r="M903" s="11" t="s">
        <v>13379</v>
      </c>
      <c r="N903" s="11" t="s">
        <v>13380</v>
      </c>
      <c r="O903" s="11" t="s">
        <v>13381</v>
      </c>
      <c r="P903" s="11" t="s">
        <v>5662</v>
      </c>
      <c r="Q903" s="11" t="s">
        <v>2387</v>
      </c>
      <c r="R903" s="11" t="s">
        <v>87</v>
      </c>
      <c r="S903" s="11" t="s">
        <v>87</v>
      </c>
      <c r="T903" s="11" t="s">
        <v>13382</v>
      </c>
      <c r="U903" s="14"/>
      <c r="V903" s="14"/>
      <c r="W903" s="15" t="str">
        <f t="shared" si="14"/>
        <v/>
      </c>
      <c r="X903" s="16"/>
    </row>
    <row r="904" spans="1:24" ht="70" x14ac:dyDescent="0.2">
      <c r="A904" s="11" t="s">
        <v>12824</v>
      </c>
      <c r="B904" s="11" t="s">
        <v>13138</v>
      </c>
      <c r="C904" s="13" t="s">
        <v>13383</v>
      </c>
      <c r="D904" s="9" t="s">
        <v>13384</v>
      </c>
      <c r="E904" s="11" t="s">
        <v>13385</v>
      </c>
      <c r="F904" s="11" t="s">
        <v>13386</v>
      </c>
      <c r="G904" s="11" t="s">
        <v>13387</v>
      </c>
      <c r="H904" s="11" t="s">
        <v>13388</v>
      </c>
      <c r="I904" s="11" t="s">
        <v>13389</v>
      </c>
      <c r="J904" s="11" t="s">
        <v>13390</v>
      </c>
      <c r="K904" s="11" t="s">
        <v>13391</v>
      </c>
      <c r="L904" s="11" t="s">
        <v>13392</v>
      </c>
      <c r="M904" s="11" t="s">
        <v>13393</v>
      </c>
      <c r="N904" s="11" t="s">
        <v>13394</v>
      </c>
      <c r="O904" s="11" t="s">
        <v>13395</v>
      </c>
      <c r="P904" s="11" t="s">
        <v>13396</v>
      </c>
      <c r="Q904" s="11" t="s">
        <v>7910</v>
      </c>
      <c r="R904" s="11" t="s">
        <v>87</v>
      </c>
      <c r="S904" s="11" t="s">
        <v>87</v>
      </c>
      <c r="T904" s="11" t="s">
        <v>13397</v>
      </c>
      <c r="U904" s="14"/>
      <c r="V904" s="14"/>
      <c r="W904" s="15" t="str">
        <f t="shared" si="14"/>
        <v/>
      </c>
      <c r="X904" s="16"/>
    </row>
    <row r="905" spans="1:24" ht="70" x14ac:dyDescent="0.2">
      <c r="A905" s="11" t="s">
        <v>12824</v>
      </c>
      <c r="B905" s="11" t="s">
        <v>13138</v>
      </c>
      <c r="C905" s="13" t="s">
        <v>13398</v>
      </c>
      <c r="D905" s="9" t="s">
        <v>13399</v>
      </c>
      <c r="E905" s="11" t="s">
        <v>13400</v>
      </c>
      <c r="F905" s="11" t="s">
        <v>13401</v>
      </c>
      <c r="G905" s="11" t="s">
        <v>13402</v>
      </c>
      <c r="H905" s="11" t="s">
        <v>13403</v>
      </c>
      <c r="I905" s="11" t="s">
        <v>13404</v>
      </c>
      <c r="J905" s="11" t="s">
        <v>13405</v>
      </c>
      <c r="K905" s="11" t="s">
        <v>13406</v>
      </c>
      <c r="L905" s="11" t="s">
        <v>13407</v>
      </c>
      <c r="M905" s="11" t="s">
        <v>13408</v>
      </c>
      <c r="N905" s="11" t="s">
        <v>5830</v>
      </c>
      <c r="O905" s="11" t="s">
        <v>13409</v>
      </c>
      <c r="P905" s="11" t="s">
        <v>13410</v>
      </c>
      <c r="Q905" s="11" t="s">
        <v>7910</v>
      </c>
      <c r="R905" s="11" t="s">
        <v>87</v>
      </c>
      <c r="S905" s="11" t="s">
        <v>87</v>
      </c>
      <c r="T905" s="11" t="s">
        <v>13411</v>
      </c>
      <c r="U905" s="14"/>
      <c r="V905" s="14"/>
      <c r="W905" s="15" t="str">
        <f t="shared" si="14"/>
        <v/>
      </c>
      <c r="X905" s="16"/>
    </row>
    <row r="906" spans="1:24" ht="70" x14ac:dyDescent="0.2">
      <c r="A906" s="11" t="s">
        <v>12824</v>
      </c>
      <c r="B906" s="11" t="s">
        <v>13138</v>
      </c>
      <c r="C906" s="13" t="s">
        <v>13412</v>
      </c>
      <c r="D906" s="9" t="s">
        <v>13413</v>
      </c>
      <c r="E906" s="11" t="s">
        <v>13414</v>
      </c>
      <c r="F906" s="11" t="s">
        <v>13415</v>
      </c>
      <c r="G906" s="11" t="s">
        <v>13416</v>
      </c>
      <c r="H906" s="11" t="s">
        <v>13417</v>
      </c>
      <c r="I906" s="11" t="s">
        <v>13418</v>
      </c>
      <c r="J906" s="11" t="s">
        <v>13419</v>
      </c>
      <c r="K906" s="11" t="s">
        <v>13420</v>
      </c>
      <c r="L906" s="11" t="s">
        <v>13421</v>
      </c>
      <c r="M906" s="11" t="s">
        <v>13422</v>
      </c>
      <c r="N906" s="11" t="s">
        <v>5830</v>
      </c>
      <c r="O906" s="11" t="s">
        <v>13423</v>
      </c>
      <c r="P906" s="11" t="s">
        <v>13424</v>
      </c>
      <c r="Q906" s="11" t="s">
        <v>7910</v>
      </c>
      <c r="R906" s="11" t="s">
        <v>87</v>
      </c>
      <c r="S906" s="11" t="s">
        <v>87</v>
      </c>
      <c r="T906" s="11" t="s">
        <v>13425</v>
      </c>
      <c r="U906" s="14"/>
      <c r="V906" s="14"/>
      <c r="W906" s="15" t="str">
        <f t="shared" si="14"/>
        <v/>
      </c>
      <c r="X906" s="16"/>
    </row>
    <row r="907" spans="1:24" ht="70" x14ac:dyDescent="0.2">
      <c r="A907" s="11" t="s">
        <v>12824</v>
      </c>
      <c r="B907" s="11" t="s">
        <v>13138</v>
      </c>
      <c r="C907" s="13" t="s">
        <v>13426</v>
      </c>
      <c r="D907" s="9" t="s">
        <v>13427</v>
      </c>
      <c r="E907" s="11" t="s">
        <v>13428</v>
      </c>
      <c r="F907" s="11" t="s">
        <v>13429</v>
      </c>
      <c r="G907" s="11" t="s">
        <v>13430</v>
      </c>
      <c r="H907" s="11" t="s">
        <v>13431</v>
      </c>
      <c r="I907" s="11" t="s">
        <v>13432</v>
      </c>
      <c r="J907" s="11" t="s">
        <v>13433</v>
      </c>
      <c r="K907" s="11" t="s">
        <v>13434</v>
      </c>
      <c r="L907" s="11" t="s">
        <v>13435</v>
      </c>
      <c r="M907" s="11" t="s">
        <v>13436</v>
      </c>
      <c r="N907" s="11" t="s">
        <v>13437</v>
      </c>
      <c r="O907" s="11" t="s">
        <v>13438</v>
      </c>
      <c r="P907" s="11" t="s">
        <v>13439</v>
      </c>
      <c r="Q907" s="11" t="s">
        <v>5981</v>
      </c>
      <c r="R907" s="11" t="s">
        <v>87</v>
      </c>
      <c r="S907" s="11" t="s">
        <v>87</v>
      </c>
      <c r="T907" s="11" t="s">
        <v>13440</v>
      </c>
      <c r="U907" s="14"/>
      <c r="V907" s="14"/>
      <c r="W907" s="15" t="str">
        <f t="shared" si="14"/>
        <v/>
      </c>
      <c r="X907" s="16"/>
    </row>
    <row r="908" spans="1:24" ht="84" x14ac:dyDescent="0.2">
      <c r="A908" s="11" t="s">
        <v>12824</v>
      </c>
      <c r="B908" s="11" t="s">
        <v>13441</v>
      </c>
      <c r="C908" s="13" t="s">
        <v>13442</v>
      </c>
      <c r="D908" s="9" t="s">
        <v>13443</v>
      </c>
      <c r="E908" s="11" t="s">
        <v>13444</v>
      </c>
      <c r="F908" s="11" t="s">
        <v>13445</v>
      </c>
      <c r="G908" s="11" t="s">
        <v>13446</v>
      </c>
      <c r="H908" s="11" t="s">
        <v>13447</v>
      </c>
      <c r="I908" s="11" t="s">
        <v>13448</v>
      </c>
      <c r="J908" s="11" t="s">
        <v>13449</v>
      </c>
      <c r="K908" s="11" t="s">
        <v>13450</v>
      </c>
      <c r="L908" s="11" t="s">
        <v>13451</v>
      </c>
      <c r="M908" s="11" t="s">
        <v>13452</v>
      </c>
      <c r="N908" s="11" t="s">
        <v>13453</v>
      </c>
      <c r="O908" s="11" t="s">
        <v>12669</v>
      </c>
      <c r="P908" s="11" t="s">
        <v>13454</v>
      </c>
      <c r="Q908" s="11" t="s">
        <v>87</v>
      </c>
      <c r="R908" s="11" t="s">
        <v>87</v>
      </c>
      <c r="S908" s="11" t="s">
        <v>87</v>
      </c>
      <c r="T908" s="11" t="s">
        <v>13455</v>
      </c>
      <c r="U908" s="14"/>
      <c r="V908" s="14"/>
      <c r="W908" s="15" t="str">
        <f t="shared" si="14"/>
        <v/>
      </c>
      <c r="X908" s="16"/>
    </row>
    <row r="909" spans="1:24" ht="84" x14ac:dyDescent="0.2">
      <c r="A909" s="11" t="s">
        <v>12824</v>
      </c>
      <c r="B909" s="11" t="s">
        <v>13441</v>
      </c>
      <c r="C909" s="13" t="s">
        <v>13456</v>
      </c>
      <c r="D909" s="9" t="s">
        <v>13457</v>
      </c>
      <c r="E909" s="11" t="s">
        <v>13458</v>
      </c>
      <c r="F909" s="11" t="s">
        <v>13459</v>
      </c>
      <c r="G909" s="11" t="s">
        <v>13460</v>
      </c>
      <c r="H909" s="11" t="s">
        <v>13461</v>
      </c>
      <c r="I909" s="11" t="s">
        <v>13462</v>
      </c>
      <c r="J909" s="11" t="s">
        <v>13463</v>
      </c>
      <c r="K909" s="11" t="s">
        <v>13464</v>
      </c>
      <c r="L909" s="11" t="s">
        <v>13465</v>
      </c>
      <c r="M909" s="11" t="s">
        <v>13466</v>
      </c>
      <c r="N909" s="11" t="s">
        <v>13467</v>
      </c>
      <c r="O909" s="11" t="s">
        <v>13468</v>
      </c>
      <c r="P909" s="11" t="s">
        <v>13469</v>
      </c>
      <c r="Q909" s="11" t="s">
        <v>87</v>
      </c>
      <c r="R909" s="11" t="s">
        <v>87</v>
      </c>
      <c r="S909" s="11" t="s">
        <v>87</v>
      </c>
      <c r="T909" s="11" t="s">
        <v>13470</v>
      </c>
      <c r="U909" s="14"/>
      <c r="V909" s="14"/>
      <c r="W909" s="15" t="str">
        <f t="shared" si="14"/>
        <v/>
      </c>
      <c r="X909" s="16"/>
    </row>
    <row r="910" spans="1:24" ht="70" x14ac:dyDescent="0.2">
      <c r="A910" s="11" t="s">
        <v>12824</v>
      </c>
      <c r="B910" s="11" t="s">
        <v>13441</v>
      </c>
      <c r="C910" s="13" t="s">
        <v>13471</v>
      </c>
      <c r="D910" s="9" t="s">
        <v>13472</v>
      </c>
      <c r="E910" s="11" t="s">
        <v>13473</v>
      </c>
      <c r="F910" s="11" t="s">
        <v>13474</v>
      </c>
      <c r="G910" s="11" t="s">
        <v>13475</v>
      </c>
      <c r="H910" s="11" t="s">
        <v>13476</v>
      </c>
      <c r="I910" s="11" t="s">
        <v>13477</v>
      </c>
      <c r="J910" s="11" t="s">
        <v>13478</v>
      </c>
      <c r="K910" s="11" t="s">
        <v>13479</v>
      </c>
      <c r="L910" s="11" t="s">
        <v>13480</v>
      </c>
      <c r="M910" s="11" t="s">
        <v>13481</v>
      </c>
      <c r="N910" s="11" t="s">
        <v>13482</v>
      </c>
      <c r="O910" s="11" t="s">
        <v>13483</v>
      </c>
      <c r="P910" s="11" t="s">
        <v>13484</v>
      </c>
      <c r="Q910" s="11" t="s">
        <v>87</v>
      </c>
      <c r="R910" s="11" t="s">
        <v>87</v>
      </c>
      <c r="S910" s="11" t="s">
        <v>87</v>
      </c>
      <c r="T910" s="11" t="s">
        <v>13485</v>
      </c>
      <c r="U910" s="14"/>
      <c r="V910" s="14"/>
      <c r="W910" s="15" t="str">
        <f t="shared" si="14"/>
        <v/>
      </c>
      <c r="X910" s="16"/>
    </row>
    <row r="911" spans="1:24" ht="98" x14ac:dyDescent="0.2">
      <c r="A911" s="11" t="s">
        <v>12824</v>
      </c>
      <c r="B911" s="11" t="s">
        <v>13441</v>
      </c>
      <c r="C911" s="13" t="s">
        <v>13486</v>
      </c>
      <c r="D911" s="9" t="s">
        <v>13487</v>
      </c>
      <c r="E911" s="11" t="s">
        <v>13488</v>
      </c>
      <c r="F911" s="11" t="s">
        <v>13489</v>
      </c>
      <c r="G911" s="11" t="s">
        <v>13490</v>
      </c>
      <c r="H911" s="11" t="s">
        <v>13491</v>
      </c>
      <c r="I911" s="11" t="s">
        <v>13492</v>
      </c>
      <c r="J911" s="11" t="s">
        <v>13493</v>
      </c>
      <c r="K911" s="11" t="s">
        <v>13494</v>
      </c>
      <c r="L911" s="11" t="s">
        <v>13495</v>
      </c>
      <c r="M911" s="11" t="s">
        <v>13496</v>
      </c>
      <c r="N911" s="11" t="s">
        <v>13482</v>
      </c>
      <c r="O911" s="11" t="s">
        <v>13497</v>
      </c>
      <c r="P911" s="11" t="s">
        <v>13484</v>
      </c>
      <c r="Q911" s="11" t="s">
        <v>87</v>
      </c>
      <c r="R911" s="11" t="s">
        <v>87</v>
      </c>
      <c r="S911" s="11" t="s">
        <v>87</v>
      </c>
      <c r="T911" s="11" t="s">
        <v>13498</v>
      </c>
      <c r="U911" s="14"/>
      <c r="V911" s="14"/>
      <c r="W911" s="15" t="str">
        <f t="shared" si="14"/>
        <v/>
      </c>
      <c r="X911" s="16"/>
    </row>
    <row r="912" spans="1:24" ht="70" x14ac:dyDescent="0.2">
      <c r="A912" s="11" t="s">
        <v>12824</v>
      </c>
      <c r="B912" s="11" t="s">
        <v>13441</v>
      </c>
      <c r="C912" s="13" t="s">
        <v>13499</v>
      </c>
      <c r="D912" s="9" t="s">
        <v>13500</v>
      </c>
      <c r="E912" s="11" t="s">
        <v>13501</v>
      </c>
      <c r="F912" s="11" t="s">
        <v>13502</v>
      </c>
      <c r="G912" s="11" t="s">
        <v>13503</v>
      </c>
      <c r="H912" s="11" t="s">
        <v>13504</v>
      </c>
      <c r="I912" s="11" t="s">
        <v>13505</v>
      </c>
      <c r="J912" s="11" t="s">
        <v>13506</v>
      </c>
      <c r="K912" s="11" t="s">
        <v>13507</v>
      </c>
      <c r="L912" s="11" t="s">
        <v>13508</v>
      </c>
      <c r="M912" s="11" t="s">
        <v>13509</v>
      </c>
      <c r="N912" s="11" t="s">
        <v>13510</v>
      </c>
      <c r="O912" s="11" t="s">
        <v>13511</v>
      </c>
      <c r="P912" s="11" t="s">
        <v>13512</v>
      </c>
      <c r="Q912" s="11" t="s">
        <v>87</v>
      </c>
      <c r="R912" s="11" t="s">
        <v>87</v>
      </c>
      <c r="S912" s="11" t="s">
        <v>87</v>
      </c>
      <c r="T912" s="11" t="s">
        <v>13513</v>
      </c>
      <c r="U912" s="14"/>
      <c r="V912" s="14"/>
      <c r="W912" s="15" t="str">
        <f t="shared" si="14"/>
        <v/>
      </c>
      <c r="X912" s="16"/>
    </row>
    <row r="913" spans="1:24" ht="70" x14ac:dyDescent="0.2">
      <c r="A913" s="11" t="s">
        <v>12824</v>
      </c>
      <c r="B913" s="11" t="s">
        <v>13441</v>
      </c>
      <c r="C913" s="13" t="s">
        <v>13514</v>
      </c>
      <c r="D913" s="9" t="s">
        <v>13515</v>
      </c>
      <c r="E913" s="11" t="s">
        <v>13516</v>
      </c>
      <c r="F913" s="11" t="s">
        <v>13517</v>
      </c>
      <c r="G913" s="11" t="s">
        <v>13518</v>
      </c>
      <c r="H913" s="11" t="s">
        <v>13519</v>
      </c>
      <c r="I913" s="11" t="s">
        <v>13520</v>
      </c>
      <c r="J913" s="11" t="s">
        <v>13521</v>
      </c>
      <c r="K913" s="11" t="s">
        <v>13522</v>
      </c>
      <c r="L913" s="11" t="s">
        <v>13523</v>
      </c>
      <c r="M913" s="11" t="s">
        <v>13524</v>
      </c>
      <c r="N913" s="11" t="s">
        <v>13467</v>
      </c>
      <c r="O913" s="11" t="s">
        <v>13525</v>
      </c>
      <c r="P913" s="11" t="s">
        <v>13526</v>
      </c>
      <c r="Q913" s="11" t="s">
        <v>87</v>
      </c>
      <c r="R913" s="11" t="s">
        <v>87</v>
      </c>
      <c r="S913" s="11" t="s">
        <v>87</v>
      </c>
      <c r="T913" s="11" t="s">
        <v>13527</v>
      </c>
      <c r="U913" s="14"/>
      <c r="V913" s="14"/>
      <c r="W913" s="15" t="str">
        <f t="shared" si="14"/>
        <v/>
      </c>
      <c r="X913" s="16"/>
    </row>
    <row r="914" spans="1:24" ht="70" x14ac:dyDescent="0.2">
      <c r="A914" s="11" t="s">
        <v>12824</v>
      </c>
      <c r="B914" s="11" t="s">
        <v>13441</v>
      </c>
      <c r="C914" s="13" t="s">
        <v>13528</v>
      </c>
      <c r="D914" s="9" t="s">
        <v>13529</v>
      </c>
      <c r="E914" s="11" t="s">
        <v>13530</v>
      </c>
      <c r="F914" s="11" t="s">
        <v>13531</v>
      </c>
      <c r="G914" s="11" t="s">
        <v>13532</v>
      </c>
      <c r="H914" s="11" t="s">
        <v>13533</v>
      </c>
      <c r="I914" s="11" t="s">
        <v>13534</v>
      </c>
      <c r="J914" s="11" t="s">
        <v>13535</v>
      </c>
      <c r="K914" s="11" t="s">
        <v>13536</v>
      </c>
      <c r="L914" s="11" t="s">
        <v>13537</v>
      </c>
      <c r="M914" s="11" t="s">
        <v>13538</v>
      </c>
      <c r="N914" s="11" t="s">
        <v>13539</v>
      </c>
      <c r="O914" s="11" t="s">
        <v>13540</v>
      </c>
      <c r="P914" s="11" t="s">
        <v>13526</v>
      </c>
      <c r="Q914" s="11" t="s">
        <v>87</v>
      </c>
      <c r="R914" s="11" t="s">
        <v>87</v>
      </c>
      <c r="S914" s="11" t="s">
        <v>87</v>
      </c>
      <c r="T914" s="11" t="s">
        <v>13541</v>
      </c>
      <c r="U914" s="14"/>
      <c r="V914" s="14"/>
      <c r="W914" s="15" t="str">
        <f t="shared" si="14"/>
        <v/>
      </c>
      <c r="X914" s="16"/>
    </row>
    <row r="915" spans="1:24" ht="70" x14ac:dyDescent="0.2">
      <c r="A915" s="11" t="s">
        <v>12824</v>
      </c>
      <c r="B915" s="11" t="s">
        <v>13441</v>
      </c>
      <c r="C915" s="13" t="s">
        <v>13542</v>
      </c>
      <c r="D915" s="9" t="s">
        <v>13543</v>
      </c>
      <c r="E915" s="11" t="s">
        <v>13544</v>
      </c>
      <c r="F915" s="11" t="s">
        <v>13545</v>
      </c>
      <c r="G915" s="11" t="s">
        <v>13546</v>
      </c>
      <c r="H915" s="11" t="s">
        <v>13547</v>
      </c>
      <c r="I915" s="11" t="s">
        <v>13548</v>
      </c>
      <c r="J915" s="11" t="s">
        <v>13549</v>
      </c>
      <c r="K915" s="11" t="s">
        <v>13550</v>
      </c>
      <c r="L915" s="11" t="s">
        <v>13551</v>
      </c>
      <c r="M915" s="11" t="s">
        <v>13552</v>
      </c>
      <c r="N915" s="11" t="s">
        <v>13553</v>
      </c>
      <c r="O915" s="11" t="s">
        <v>13554</v>
      </c>
      <c r="P915" s="11" t="s">
        <v>13555</v>
      </c>
      <c r="Q915" s="11" t="s">
        <v>87</v>
      </c>
      <c r="R915" s="11" t="s">
        <v>87</v>
      </c>
      <c r="S915" s="11" t="s">
        <v>87</v>
      </c>
      <c r="T915" s="11" t="s">
        <v>13556</v>
      </c>
      <c r="U915" s="14"/>
      <c r="V915" s="14"/>
      <c r="W915" s="15" t="str">
        <f t="shared" si="14"/>
        <v/>
      </c>
      <c r="X915" s="16"/>
    </row>
    <row r="916" spans="1:24" ht="70" x14ac:dyDescent="0.2">
      <c r="A916" s="11" t="s">
        <v>12824</v>
      </c>
      <c r="B916" s="11" t="s">
        <v>13441</v>
      </c>
      <c r="C916" s="13" t="s">
        <v>13557</v>
      </c>
      <c r="D916" s="9" t="s">
        <v>13558</v>
      </c>
      <c r="E916" s="11" t="s">
        <v>13559</v>
      </c>
      <c r="F916" s="11" t="s">
        <v>13560</v>
      </c>
      <c r="G916" s="11" t="s">
        <v>13561</v>
      </c>
      <c r="H916" s="11" t="s">
        <v>13562</v>
      </c>
      <c r="I916" s="11" t="s">
        <v>13563</v>
      </c>
      <c r="J916" s="11" t="s">
        <v>13564</v>
      </c>
      <c r="K916" s="11" t="s">
        <v>13565</v>
      </c>
      <c r="L916" s="11" t="s">
        <v>13566</v>
      </c>
      <c r="M916" s="11" t="s">
        <v>13567</v>
      </c>
      <c r="N916" s="11" t="s">
        <v>13568</v>
      </c>
      <c r="O916" s="11" t="s">
        <v>13569</v>
      </c>
      <c r="P916" s="11" t="s">
        <v>13454</v>
      </c>
      <c r="Q916" s="11" t="s">
        <v>87</v>
      </c>
      <c r="R916" s="11" t="s">
        <v>87</v>
      </c>
      <c r="S916" s="11" t="s">
        <v>87</v>
      </c>
      <c r="T916" s="11" t="s">
        <v>13570</v>
      </c>
      <c r="U916" s="14"/>
      <c r="V916" s="14"/>
      <c r="W916" s="15" t="str">
        <f t="shared" si="14"/>
        <v/>
      </c>
      <c r="X916" s="16"/>
    </row>
    <row r="917" spans="1:24" ht="70" x14ac:dyDescent="0.2">
      <c r="A917" s="11" t="s">
        <v>12824</v>
      </c>
      <c r="B917" s="11" t="s">
        <v>13441</v>
      </c>
      <c r="C917" s="13" t="s">
        <v>13571</v>
      </c>
      <c r="D917" s="9" t="s">
        <v>13572</v>
      </c>
      <c r="E917" s="11" t="s">
        <v>13573</v>
      </c>
      <c r="F917" s="11" t="s">
        <v>13574</v>
      </c>
      <c r="G917" s="11" t="s">
        <v>13575</v>
      </c>
      <c r="H917" s="11" t="s">
        <v>13576</v>
      </c>
      <c r="I917" s="11" t="s">
        <v>13577</v>
      </c>
      <c r="J917" s="11" t="s">
        <v>13578</v>
      </c>
      <c r="K917" s="11" t="s">
        <v>13579</v>
      </c>
      <c r="L917" s="11" t="s">
        <v>13580</v>
      </c>
      <c r="M917" s="11" t="s">
        <v>13581</v>
      </c>
      <c r="N917" s="11" t="s">
        <v>13510</v>
      </c>
      <c r="O917" s="11" t="s">
        <v>13582</v>
      </c>
      <c r="P917" s="11" t="s">
        <v>13583</v>
      </c>
      <c r="Q917" s="11" t="s">
        <v>87</v>
      </c>
      <c r="R917" s="11" t="s">
        <v>87</v>
      </c>
      <c r="S917" s="11" t="s">
        <v>87</v>
      </c>
      <c r="T917" s="11" t="s">
        <v>13584</v>
      </c>
      <c r="U917" s="14"/>
      <c r="V917" s="14"/>
      <c r="W917" s="15" t="str">
        <f t="shared" si="14"/>
        <v/>
      </c>
      <c r="X917" s="16"/>
    </row>
    <row r="918" spans="1:24" ht="70" x14ac:dyDescent="0.2">
      <c r="A918" s="11" t="s">
        <v>12824</v>
      </c>
      <c r="B918" s="11" t="s">
        <v>13441</v>
      </c>
      <c r="C918" s="13" t="s">
        <v>13585</v>
      </c>
      <c r="D918" s="9" t="s">
        <v>13586</v>
      </c>
      <c r="E918" s="11" t="s">
        <v>13587</v>
      </c>
      <c r="F918" s="11" t="s">
        <v>13588</v>
      </c>
      <c r="G918" s="11" t="s">
        <v>13589</v>
      </c>
      <c r="H918" s="11" t="s">
        <v>13590</v>
      </c>
      <c r="I918" s="11" t="s">
        <v>13591</v>
      </c>
      <c r="J918" s="11" t="s">
        <v>13592</v>
      </c>
      <c r="K918" s="11" t="s">
        <v>13593</v>
      </c>
      <c r="L918" s="11" t="s">
        <v>13594</v>
      </c>
      <c r="M918" s="11" t="s">
        <v>13595</v>
      </c>
      <c r="N918" s="11" t="s">
        <v>13510</v>
      </c>
      <c r="O918" s="11" t="s">
        <v>13596</v>
      </c>
      <c r="P918" s="11" t="s">
        <v>13597</v>
      </c>
      <c r="Q918" s="11" t="s">
        <v>87</v>
      </c>
      <c r="R918" s="11" t="s">
        <v>87</v>
      </c>
      <c r="S918" s="11" t="s">
        <v>87</v>
      </c>
      <c r="T918" s="11" t="s">
        <v>13598</v>
      </c>
      <c r="U918" s="14"/>
      <c r="V918" s="14"/>
      <c r="W918" s="15" t="str">
        <f t="shared" si="14"/>
        <v/>
      </c>
      <c r="X918" s="16"/>
    </row>
    <row r="919" spans="1:24" ht="70" x14ac:dyDescent="0.2">
      <c r="A919" s="11" t="s">
        <v>12824</v>
      </c>
      <c r="B919" s="11" t="s">
        <v>13441</v>
      </c>
      <c r="C919" s="13" t="s">
        <v>13599</v>
      </c>
      <c r="D919" s="9" t="s">
        <v>13600</v>
      </c>
      <c r="E919" s="11" t="s">
        <v>13601</v>
      </c>
      <c r="F919" s="11" t="s">
        <v>13602</v>
      </c>
      <c r="G919" s="11" t="s">
        <v>13603</v>
      </c>
      <c r="H919" s="11" t="s">
        <v>13604</v>
      </c>
      <c r="I919" s="11" t="s">
        <v>13605</v>
      </c>
      <c r="J919" s="11" t="s">
        <v>13606</v>
      </c>
      <c r="K919" s="11" t="s">
        <v>13607</v>
      </c>
      <c r="L919" s="11" t="s">
        <v>13608</v>
      </c>
      <c r="M919" s="11" t="s">
        <v>13609</v>
      </c>
      <c r="N919" s="11" t="s">
        <v>13510</v>
      </c>
      <c r="O919" s="11" t="s">
        <v>13610</v>
      </c>
      <c r="P919" s="11" t="s">
        <v>13597</v>
      </c>
      <c r="Q919" s="11" t="s">
        <v>87</v>
      </c>
      <c r="R919" s="11" t="s">
        <v>87</v>
      </c>
      <c r="S919" s="11" t="s">
        <v>87</v>
      </c>
      <c r="T919" s="11" t="s">
        <v>13611</v>
      </c>
      <c r="U919" s="14"/>
      <c r="V919" s="14"/>
      <c r="W919" s="15" t="str">
        <f t="shared" si="14"/>
        <v/>
      </c>
      <c r="X919" s="16"/>
    </row>
    <row r="920" spans="1:24" ht="70" x14ac:dyDescent="0.2">
      <c r="A920" s="11" t="s">
        <v>12824</v>
      </c>
      <c r="B920" s="11" t="s">
        <v>13441</v>
      </c>
      <c r="C920" s="13" t="s">
        <v>13612</v>
      </c>
      <c r="D920" s="9" t="s">
        <v>13613</v>
      </c>
      <c r="E920" s="11" t="s">
        <v>13614</v>
      </c>
      <c r="F920" s="11" t="s">
        <v>13615</v>
      </c>
      <c r="G920" s="11" t="s">
        <v>13616</v>
      </c>
      <c r="H920" s="11" t="s">
        <v>13617</v>
      </c>
      <c r="I920" s="11" t="s">
        <v>13618</v>
      </c>
      <c r="J920" s="11" t="s">
        <v>13619</v>
      </c>
      <c r="K920" s="11" t="s">
        <v>13620</v>
      </c>
      <c r="L920" s="11" t="s">
        <v>13621</v>
      </c>
      <c r="M920" s="11" t="s">
        <v>13622</v>
      </c>
      <c r="N920" s="11" t="s">
        <v>13623</v>
      </c>
      <c r="O920" s="11" t="s">
        <v>13624</v>
      </c>
      <c r="P920" s="11" t="s">
        <v>13625</v>
      </c>
      <c r="Q920" s="11" t="s">
        <v>87</v>
      </c>
      <c r="R920" s="11" t="s">
        <v>87</v>
      </c>
      <c r="S920" s="11" t="s">
        <v>87</v>
      </c>
      <c r="T920" s="11" t="s">
        <v>13626</v>
      </c>
      <c r="U920" s="14"/>
      <c r="V920" s="14"/>
      <c r="W920" s="15" t="str">
        <f t="shared" si="14"/>
        <v/>
      </c>
      <c r="X920" s="16"/>
    </row>
    <row r="921" spans="1:24" ht="84" x14ac:dyDescent="0.2">
      <c r="A921" s="11" t="s">
        <v>12824</v>
      </c>
      <c r="B921" s="11" t="s">
        <v>13441</v>
      </c>
      <c r="C921" s="13" t="s">
        <v>13627</v>
      </c>
      <c r="D921" s="9" t="s">
        <v>13628</v>
      </c>
      <c r="E921" s="11" t="s">
        <v>13629</v>
      </c>
      <c r="F921" s="11" t="s">
        <v>13630</v>
      </c>
      <c r="G921" s="11" t="s">
        <v>13631</v>
      </c>
      <c r="H921" s="11" t="s">
        <v>13632</v>
      </c>
      <c r="I921" s="11" t="s">
        <v>13633</v>
      </c>
      <c r="J921" s="11" t="s">
        <v>13634</v>
      </c>
      <c r="K921" s="11" t="s">
        <v>13635</v>
      </c>
      <c r="L921" s="11" t="s">
        <v>13636</v>
      </c>
      <c r="M921" s="11" t="s">
        <v>13637</v>
      </c>
      <c r="N921" s="11" t="s">
        <v>13510</v>
      </c>
      <c r="O921" s="11" t="s">
        <v>13638</v>
      </c>
      <c r="P921" s="11" t="s">
        <v>13639</v>
      </c>
      <c r="Q921" s="11" t="s">
        <v>87</v>
      </c>
      <c r="R921" s="11" t="s">
        <v>87</v>
      </c>
      <c r="S921" s="11" t="s">
        <v>87</v>
      </c>
      <c r="T921" s="11" t="s">
        <v>13640</v>
      </c>
      <c r="U921" s="14"/>
      <c r="V921" s="14"/>
      <c r="W921" s="15" t="str">
        <f t="shared" si="14"/>
        <v/>
      </c>
      <c r="X921" s="16"/>
    </row>
    <row r="922" spans="1:24" ht="70" x14ac:dyDescent="0.2">
      <c r="A922" s="11" t="s">
        <v>12824</v>
      </c>
      <c r="B922" s="11" t="s">
        <v>13441</v>
      </c>
      <c r="C922" s="13" t="s">
        <v>13641</v>
      </c>
      <c r="D922" s="9" t="s">
        <v>13642</v>
      </c>
      <c r="E922" s="11" t="s">
        <v>13643</v>
      </c>
      <c r="F922" s="11" t="s">
        <v>13644</v>
      </c>
      <c r="G922" s="11" t="s">
        <v>13645</v>
      </c>
      <c r="H922" s="11" t="s">
        <v>13646</v>
      </c>
      <c r="I922" s="11" t="s">
        <v>13647</v>
      </c>
      <c r="J922" s="11" t="s">
        <v>13648</v>
      </c>
      <c r="K922" s="11" t="s">
        <v>13649</v>
      </c>
      <c r="L922" s="11" t="s">
        <v>13650</v>
      </c>
      <c r="M922" s="11" t="s">
        <v>13651</v>
      </c>
      <c r="N922" s="11" t="s">
        <v>13652</v>
      </c>
      <c r="O922" s="11" t="s">
        <v>13653</v>
      </c>
      <c r="P922" s="11" t="s">
        <v>13654</v>
      </c>
      <c r="Q922" s="11" t="s">
        <v>87</v>
      </c>
      <c r="R922" s="11" t="s">
        <v>87</v>
      </c>
      <c r="S922" s="11" t="s">
        <v>87</v>
      </c>
      <c r="T922" s="11" t="s">
        <v>13655</v>
      </c>
      <c r="U922" s="14"/>
      <c r="V922" s="14"/>
      <c r="W922" s="15" t="str">
        <f t="shared" si="14"/>
        <v/>
      </c>
      <c r="X922" s="16"/>
    </row>
    <row r="923" spans="1:24" ht="70" x14ac:dyDescent="0.2">
      <c r="A923" s="11" t="s">
        <v>12824</v>
      </c>
      <c r="B923" s="11" t="s">
        <v>13441</v>
      </c>
      <c r="C923" s="13" t="s">
        <v>13656</v>
      </c>
      <c r="D923" s="9" t="s">
        <v>13657</v>
      </c>
      <c r="E923" s="11" t="s">
        <v>13658</v>
      </c>
      <c r="F923" s="11" t="s">
        <v>13659</v>
      </c>
      <c r="G923" s="11" t="s">
        <v>13660</v>
      </c>
      <c r="H923" s="11" t="s">
        <v>13661</v>
      </c>
      <c r="I923" s="11" t="s">
        <v>13662</v>
      </c>
      <c r="J923" s="11" t="s">
        <v>13663</v>
      </c>
      <c r="K923" s="11" t="s">
        <v>13664</v>
      </c>
      <c r="L923" s="11" t="s">
        <v>13665</v>
      </c>
      <c r="M923" s="11" t="s">
        <v>13666</v>
      </c>
      <c r="N923" s="11" t="s">
        <v>13568</v>
      </c>
      <c r="O923" s="11" t="s">
        <v>13667</v>
      </c>
      <c r="P923" s="11" t="s">
        <v>13454</v>
      </c>
      <c r="Q923" s="11" t="s">
        <v>87</v>
      </c>
      <c r="R923" s="11" t="s">
        <v>87</v>
      </c>
      <c r="S923" s="11" t="s">
        <v>87</v>
      </c>
      <c r="T923" s="11" t="s">
        <v>13668</v>
      </c>
      <c r="U923" s="14"/>
      <c r="V923" s="14"/>
      <c r="W923" s="15" t="str">
        <f t="shared" si="14"/>
        <v/>
      </c>
      <c r="X923" s="16"/>
    </row>
    <row r="924" spans="1:24" ht="70" x14ac:dyDescent="0.2">
      <c r="A924" s="11" t="s">
        <v>12824</v>
      </c>
      <c r="B924" s="11" t="s">
        <v>13441</v>
      </c>
      <c r="C924" s="13" t="s">
        <v>13669</v>
      </c>
      <c r="D924" s="9" t="s">
        <v>13670</v>
      </c>
      <c r="E924" s="11" t="s">
        <v>13671</v>
      </c>
      <c r="F924" s="11" t="s">
        <v>13672</v>
      </c>
      <c r="G924" s="11" t="s">
        <v>13673</v>
      </c>
      <c r="H924" s="11" t="s">
        <v>13674</v>
      </c>
      <c r="I924" s="11" t="s">
        <v>13675</v>
      </c>
      <c r="J924" s="11" t="s">
        <v>13676</v>
      </c>
      <c r="K924" s="11" t="s">
        <v>13677</v>
      </c>
      <c r="L924" s="11" t="s">
        <v>13678</v>
      </c>
      <c r="M924" s="11" t="s">
        <v>13679</v>
      </c>
      <c r="N924" s="11" t="s">
        <v>13680</v>
      </c>
      <c r="O924" s="11" t="s">
        <v>13681</v>
      </c>
      <c r="P924" s="11" t="s">
        <v>13682</v>
      </c>
      <c r="Q924" s="11" t="s">
        <v>5981</v>
      </c>
      <c r="R924" s="11" t="s">
        <v>87</v>
      </c>
      <c r="S924" s="11" t="s">
        <v>87</v>
      </c>
      <c r="T924" s="11" t="s">
        <v>13683</v>
      </c>
      <c r="U924" s="14"/>
      <c r="V924" s="14"/>
      <c r="W924" s="15" t="str">
        <f t="shared" si="14"/>
        <v/>
      </c>
      <c r="X924" s="16"/>
    </row>
    <row r="925" spans="1:24" ht="70" x14ac:dyDescent="0.2">
      <c r="A925" s="11" t="s">
        <v>12824</v>
      </c>
      <c r="B925" s="11" t="s">
        <v>13441</v>
      </c>
      <c r="C925" s="13" t="s">
        <v>13684</v>
      </c>
      <c r="D925" s="9" t="s">
        <v>13685</v>
      </c>
      <c r="E925" s="11" t="s">
        <v>13686</v>
      </c>
      <c r="F925" s="11" t="s">
        <v>13687</v>
      </c>
      <c r="G925" s="11" t="s">
        <v>13688</v>
      </c>
      <c r="H925" s="11" t="s">
        <v>13689</v>
      </c>
      <c r="I925" s="11" t="s">
        <v>13690</v>
      </c>
      <c r="J925" s="11" t="s">
        <v>13691</v>
      </c>
      <c r="K925" s="11" t="s">
        <v>13692</v>
      </c>
      <c r="L925" s="11" t="s">
        <v>13693</v>
      </c>
      <c r="M925" s="11" t="s">
        <v>13694</v>
      </c>
      <c r="N925" s="11" t="s">
        <v>13510</v>
      </c>
      <c r="O925" s="11" t="s">
        <v>13695</v>
      </c>
      <c r="P925" s="11" t="s">
        <v>13639</v>
      </c>
      <c r="Q925" s="11" t="s">
        <v>87</v>
      </c>
      <c r="R925" s="11" t="s">
        <v>87</v>
      </c>
      <c r="S925" s="11" t="s">
        <v>87</v>
      </c>
      <c r="T925" s="11" t="s">
        <v>13696</v>
      </c>
      <c r="U925" s="14"/>
      <c r="V925" s="14"/>
      <c r="W925" s="15" t="str">
        <f t="shared" si="14"/>
        <v/>
      </c>
      <c r="X925" s="16"/>
    </row>
    <row r="926" spans="1:24" ht="70" x14ac:dyDescent="0.2">
      <c r="A926" s="11" t="s">
        <v>12824</v>
      </c>
      <c r="B926" s="11" t="s">
        <v>13441</v>
      </c>
      <c r="C926" s="13" t="s">
        <v>13697</v>
      </c>
      <c r="D926" s="9" t="s">
        <v>13698</v>
      </c>
      <c r="E926" s="11" t="s">
        <v>13699</v>
      </c>
      <c r="F926" s="11" t="s">
        <v>13700</v>
      </c>
      <c r="G926" s="11" t="s">
        <v>13701</v>
      </c>
      <c r="H926" s="11" t="s">
        <v>13702</v>
      </c>
      <c r="I926" s="11" t="s">
        <v>13703</v>
      </c>
      <c r="J926" s="11" t="s">
        <v>13704</v>
      </c>
      <c r="K926" s="11" t="s">
        <v>13705</v>
      </c>
      <c r="L926" s="11" t="s">
        <v>13706</v>
      </c>
      <c r="M926" s="11" t="s">
        <v>13707</v>
      </c>
      <c r="N926" s="11" t="s">
        <v>13708</v>
      </c>
      <c r="O926" s="11" t="s">
        <v>13709</v>
      </c>
      <c r="P926" s="11" t="s">
        <v>13710</v>
      </c>
      <c r="Q926" s="11" t="s">
        <v>87</v>
      </c>
      <c r="R926" s="11" t="s">
        <v>87</v>
      </c>
      <c r="S926" s="11" t="s">
        <v>87</v>
      </c>
      <c r="T926" s="11" t="s">
        <v>13711</v>
      </c>
      <c r="U926" s="14"/>
      <c r="V926" s="14"/>
      <c r="W926" s="15" t="str">
        <f t="shared" si="14"/>
        <v/>
      </c>
      <c r="X926" s="16"/>
    </row>
    <row r="927" spans="1:24" ht="70" x14ac:dyDescent="0.2">
      <c r="A927" s="11" t="s">
        <v>12824</v>
      </c>
      <c r="B927" s="11" t="s">
        <v>13441</v>
      </c>
      <c r="C927" s="13" t="s">
        <v>13712</v>
      </c>
      <c r="D927" s="9" t="s">
        <v>13713</v>
      </c>
      <c r="E927" s="11" t="s">
        <v>13714</v>
      </c>
      <c r="F927" s="11" t="s">
        <v>13715</v>
      </c>
      <c r="G927" s="11" t="s">
        <v>13716</v>
      </c>
      <c r="H927" s="11" t="s">
        <v>13717</v>
      </c>
      <c r="I927" s="11" t="s">
        <v>13718</v>
      </c>
      <c r="J927" s="11" t="s">
        <v>13719</v>
      </c>
      <c r="K927" s="11" t="s">
        <v>13720</v>
      </c>
      <c r="L927" s="11" t="s">
        <v>13721</v>
      </c>
      <c r="M927" s="11" t="s">
        <v>13722</v>
      </c>
      <c r="N927" s="11" t="s">
        <v>13723</v>
      </c>
      <c r="O927" s="11" t="s">
        <v>13724</v>
      </c>
      <c r="P927" s="11" t="s">
        <v>13725</v>
      </c>
      <c r="Q927" s="11" t="s">
        <v>87</v>
      </c>
      <c r="R927" s="11" t="s">
        <v>87</v>
      </c>
      <c r="S927" s="11" t="s">
        <v>87</v>
      </c>
      <c r="T927" s="11" t="s">
        <v>13726</v>
      </c>
      <c r="U927" s="14"/>
      <c r="V927" s="14"/>
      <c r="W927" s="15" t="str">
        <f t="shared" si="14"/>
        <v/>
      </c>
      <c r="X927" s="16"/>
    </row>
    <row r="928" spans="1:24" ht="70" x14ac:dyDescent="0.2">
      <c r="A928" s="11" t="s">
        <v>12824</v>
      </c>
      <c r="B928" s="11" t="s">
        <v>13441</v>
      </c>
      <c r="C928" s="13" t="s">
        <v>13727</v>
      </c>
      <c r="D928" s="9" t="s">
        <v>13728</v>
      </c>
      <c r="E928" s="11" t="s">
        <v>13729</v>
      </c>
      <c r="F928" s="11" t="s">
        <v>13730</v>
      </c>
      <c r="G928" s="11" t="s">
        <v>13731</v>
      </c>
      <c r="H928" s="11" t="s">
        <v>13732</v>
      </c>
      <c r="I928" s="11" t="s">
        <v>13733</v>
      </c>
      <c r="J928" s="11" t="s">
        <v>13734</v>
      </c>
      <c r="K928" s="11" t="s">
        <v>13735</v>
      </c>
      <c r="L928" s="11" t="s">
        <v>13736</v>
      </c>
      <c r="M928" s="11" t="s">
        <v>13737</v>
      </c>
      <c r="N928" s="11" t="s">
        <v>13738</v>
      </c>
      <c r="O928" s="11" t="s">
        <v>13739</v>
      </c>
      <c r="P928" s="11" t="s">
        <v>13136</v>
      </c>
      <c r="Q928" s="11" t="s">
        <v>87</v>
      </c>
      <c r="R928" s="11" t="s">
        <v>87</v>
      </c>
      <c r="S928" s="11" t="s">
        <v>87</v>
      </c>
      <c r="T928" s="11" t="s">
        <v>13740</v>
      </c>
      <c r="U928" s="14"/>
      <c r="V928" s="14"/>
      <c r="W928" s="15" t="str">
        <f t="shared" si="14"/>
        <v/>
      </c>
      <c r="X928" s="16"/>
    </row>
    <row r="929" spans="1:24" ht="84" x14ac:dyDescent="0.2">
      <c r="A929" s="11" t="s">
        <v>12824</v>
      </c>
      <c r="B929" s="11" t="s">
        <v>13441</v>
      </c>
      <c r="C929" s="13" t="s">
        <v>13741</v>
      </c>
      <c r="D929" s="9" t="s">
        <v>13742</v>
      </c>
      <c r="E929" s="11" t="s">
        <v>13743</v>
      </c>
      <c r="F929" s="11" t="s">
        <v>13744</v>
      </c>
      <c r="G929" s="11" t="s">
        <v>13745</v>
      </c>
      <c r="H929" s="11" t="s">
        <v>13746</v>
      </c>
      <c r="I929" s="11" t="s">
        <v>13747</v>
      </c>
      <c r="J929" s="11" t="s">
        <v>13748</v>
      </c>
      <c r="K929" s="11" t="s">
        <v>13749</v>
      </c>
      <c r="L929" s="11" t="s">
        <v>13750</v>
      </c>
      <c r="M929" s="11" t="s">
        <v>13751</v>
      </c>
      <c r="N929" s="11" t="s">
        <v>13752</v>
      </c>
      <c r="O929" s="11" t="s">
        <v>13753</v>
      </c>
      <c r="P929" s="11" t="s">
        <v>13754</v>
      </c>
      <c r="Q929" s="11" t="s">
        <v>87</v>
      </c>
      <c r="R929" s="11" t="s">
        <v>87</v>
      </c>
      <c r="S929" s="11" t="s">
        <v>87</v>
      </c>
      <c r="T929" s="11" t="s">
        <v>13755</v>
      </c>
      <c r="U929" s="14"/>
      <c r="V929" s="14"/>
      <c r="W929" s="15" t="str">
        <f t="shared" si="14"/>
        <v/>
      </c>
      <c r="X929" s="16"/>
    </row>
    <row r="930" spans="1:24" ht="70" x14ac:dyDescent="0.2">
      <c r="A930" s="11" t="s">
        <v>12824</v>
      </c>
      <c r="B930" s="11" t="s">
        <v>13756</v>
      </c>
      <c r="C930" s="13" t="s">
        <v>13757</v>
      </c>
      <c r="D930" s="9" t="s">
        <v>13758</v>
      </c>
      <c r="E930" s="11" t="s">
        <v>13759</v>
      </c>
      <c r="F930" s="11" t="s">
        <v>13760</v>
      </c>
      <c r="G930" s="11" t="s">
        <v>13761</v>
      </c>
      <c r="H930" s="11" t="s">
        <v>13762</v>
      </c>
      <c r="I930" s="11" t="s">
        <v>13763</v>
      </c>
      <c r="J930" s="11" t="s">
        <v>13764</v>
      </c>
      <c r="K930" s="11" t="s">
        <v>13765</v>
      </c>
      <c r="L930" s="11" t="s">
        <v>13766</v>
      </c>
      <c r="M930" s="11" t="s">
        <v>13767</v>
      </c>
      <c r="N930" s="11" t="s">
        <v>13768</v>
      </c>
      <c r="O930" s="11" t="s">
        <v>13769</v>
      </c>
      <c r="P930" s="11" t="s">
        <v>13770</v>
      </c>
      <c r="Q930" s="11" t="s">
        <v>13771</v>
      </c>
      <c r="R930" s="11" t="s">
        <v>87</v>
      </c>
      <c r="S930" s="11" t="s">
        <v>87</v>
      </c>
      <c r="T930" s="11" t="s">
        <v>13772</v>
      </c>
      <c r="U930" s="14"/>
      <c r="V930" s="14"/>
      <c r="W930" s="15" t="str">
        <f t="shared" si="14"/>
        <v/>
      </c>
      <c r="X930" s="16"/>
    </row>
    <row r="931" spans="1:24" ht="70" x14ac:dyDescent="0.2">
      <c r="A931" s="11" t="s">
        <v>12824</v>
      </c>
      <c r="B931" s="11" t="s">
        <v>13756</v>
      </c>
      <c r="C931" s="13" t="s">
        <v>13773</v>
      </c>
      <c r="D931" s="9" t="s">
        <v>13774</v>
      </c>
      <c r="E931" s="11" t="s">
        <v>13775</v>
      </c>
      <c r="F931" s="11" t="s">
        <v>13776</v>
      </c>
      <c r="G931" s="11" t="s">
        <v>13777</v>
      </c>
      <c r="H931" s="11" t="s">
        <v>13778</v>
      </c>
      <c r="I931" s="11" t="s">
        <v>13779</v>
      </c>
      <c r="J931" s="11" t="s">
        <v>13780</v>
      </c>
      <c r="K931" s="11" t="s">
        <v>13781</v>
      </c>
      <c r="L931" s="11" t="s">
        <v>13782</v>
      </c>
      <c r="M931" s="11" t="s">
        <v>13783</v>
      </c>
      <c r="N931" s="11" t="s">
        <v>13784</v>
      </c>
      <c r="O931" s="11" t="s">
        <v>13785</v>
      </c>
      <c r="P931" s="11" t="s">
        <v>13786</v>
      </c>
      <c r="Q931" s="11" t="s">
        <v>7175</v>
      </c>
      <c r="R931" s="11" t="s">
        <v>87</v>
      </c>
      <c r="S931" s="11" t="s">
        <v>87</v>
      </c>
      <c r="T931" s="11" t="s">
        <v>13787</v>
      </c>
      <c r="U931" s="14"/>
      <c r="V931" s="14"/>
      <c r="W931" s="15" t="str">
        <f t="shared" si="14"/>
        <v/>
      </c>
      <c r="X931" s="16"/>
    </row>
    <row r="932" spans="1:24" ht="70" x14ac:dyDescent="0.2">
      <c r="A932" s="11" t="s">
        <v>12824</v>
      </c>
      <c r="B932" s="11" t="s">
        <v>13756</v>
      </c>
      <c r="C932" s="13" t="s">
        <v>13788</v>
      </c>
      <c r="D932" s="9" t="s">
        <v>13789</v>
      </c>
      <c r="E932" s="11" t="s">
        <v>13790</v>
      </c>
      <c r="F932" s="11" t="s">
        <v>13791</v>
      </c>
      <c r="G932" s="11" t="s">
        <v>13792</v>
      </c>
      <c r="H932" s="11" t="s">
        <v>13793</v>
      </c>
      <c r="I932" s="11" t="s">
        <v>13794</v>
      </c>
      <c r="J932" s="11" t="s">
        <v>13795</v>
      </c>
      <c r="K932" s="11" t="s">
        <v>13796</v>
      </c>
      <c r="L932" s="11" t="s">
        <v>13797</v>
      </c>
      <c r="M932" s="11" t="s">
        <v>13798</v>
      </c>
      <c r="N932" s="11" t="s">
        <v>9441</v>
      </c>
      <c r="O932" s="11" t="s">
        <v>13785</v>
      </c>
      <c r="P932" s="11" t="s">
        <v>13799</v>
      </c>
      <c r="Q932" s="11" t="s">
        <v>13800</v>
      </c>
      <c r="R932" s="11" t="s">
        <v>87</v>
      </c>
      <c r="S932" s="11" t="s">
        <v>87</v>
      </c>
      <c r="T932" s="11" t="s">
        <v>13801</v>
      </c>
      <c r="U932" s="14"/>
      <c r="V932" s="14"/>
      <c r="W932" s="15" t="str">
        <f t="shared" si="14"/>
        <v/>
      </c>
      <c r="X932" s="16"/>
    </row>
    <row r="933" spans="1:24" ht="70" x14ac:dyDescent="0.2">
      <c r="A933" s="11" t="s">
        <v>12824</v>
      </c>
      <c r="B933" s="11" t="s">
        <v>13756</v>
      </c>
      <c r="C933" s="13" t="s">
        <v>13802</v>
      </c>
      <c r="D933" s="9" t="s">
        <v>13803</v>
      </c>
      <c r="E933" s="11" t="s">
        <v>13804</v>
      </c>
      <c r="F933" s="11" t="s">
        <v>13805</v>
      </c>
      <c r="G933" s="11" t="s">
        <v>13806</v>
      </c>
      <c r="H933" s="11" t="s">
        <v>13807</v>
      </c>
      <c r="I933" s="11" t="s">
        <v>13808</v>
      </c>
      <c r="J933" s="11" t="s">
        <v>13809</v>
      </c>
      <c r="K933" s="11" t="s">
        <v>13810</v>
      </c>
      <c r="L933" s="11" t="s">
        <v>13811</v>
      </c>
      <c r="M933" s="11" t="s">
        <v>13812</v>
      </c>
      <c r="N933" s="11" t="s">
        <v>7156</v>
      </c>
      <c r="O933" s="11" t="s">
        <v>13813</v>
      </c>
      <c r="P933" s="11" t="s">
        <v>13814</v>
      </c>
      <c r="Q933" s="11" t="s">
        <v>13815</v>
      </c>
      <c r="R933" s="11" t="s">
        <v>87</v>
      </c>
      <c r="S933" s="11" t="s">
        <v>87</v>
      </c>
      <c r="T933" s="11" t="s">
        <v>13816</v>
      </c>
      <c r="U933" s="14"/>
      <c r="V933" s="14"/>
      <c r="W933" s="15" t="str">
        <f t="shared" si="14"/>
        <v/>
      </c>
      <c r="X933" s="16"/>
    </row>
    <row r="934" spans="1:24" ht="70" x14ac:dyDescent="0.2">
      <c r="A934" s="11" t="s">
        <v>12824</v>
      </c>
      <c r="B934" s="11" t="s">
        <v>13756</v>
      </c>
      <c r="C934" s="13" t="s">
        <v>13817</v>
      </c>
      <c r="D934" s="9" t="s">
        <v>13818</v>
      </c>
      <c r="E934" s="11" t="s">
        <v>13819</v>
      </c>
      <c r="F934" s="11" t="s">
        <v>13820</v>
      </c>
      <c r="G934" s="11" t="s">
        <v>13821</v>
      </c>
      <c r="H934" s="11" t="s">
        <v>13822</v>
      </c>
      <c r="I934" s="11" t="s">
        <v>13823</v>
      </c>
      <c r="J934" s="11" t="s">
        <v>13824</v>
      </c>
      <c r="K934" s="11" t="s">
        <v>13825</v>
      </c>
      <c r="L934" s="11" t="s">
        <v>13826</v>
      </c>
      <c r="M934" s="11" t="s">
        <v>13827</v>
      </c>
      <c r="N934" s="11" t="s">
        <v>8439</v>
      </c>
      <c r="O934" s="11" t="s">
        <v>13828</v>
      </c>
      <c r="P934" s="11" t="s">
        <v>13829</v>
      </c>
      <c r="Q934" s="11" t="s">
        <v>13830</v>
      </c>
      <c r="R934" s="11" t="s">
        <v>87</v>
      </c>
      <c r="S934" s="11" t="s">
        <v>87</v>
      </c>
      <c r="T934" s="11" t="s">
        <v>13831</v>
      </c>
      <c r="U934" s="14"/>
      <c r="V934" s="14"/>
      <c r="W934" s="15" t="str">
        <f t="shared" si="14"/>
        <v/>
      </c>
      <c r="X934" s="16"/>
    </row>
    <row r="935" spans="1:24" ht="56" x14ac:dyDescent="0.2">
      <c r="A935" s="11" t="s">
        <v>12824</v>
      </c>
      <c r="B935" s="11" t="s">
        <v>13756</v>
      </c>
      <c r="C935" s="13" t="s">
        <v>13832</v>
      </c>
      <c r="D935" s="9" t="s">
        <v>13833</v>
      </c>
      <c r="E935" s="11" t="s">
        <v>13834</v>
      </c>
      <c r="F935" s="11" t="s">
        <v>13835</v>
      </c>
      <c r="G935" s="11" t="s">
        <v>13836</v>
      </c>
      <c r="H935" s="11" t="s">
        <v>13837</v>
      </c>
      <c r="I935" s="11" t="s">
        <v>13838</v>
      </c>
      <c r="J935" s="11" t="s">
        <v>13839</v>
      </c>
      <c r="K935" s="11" t="s">
        <v>13840</v>
      </c>
      <c r="L935" s="11" t="s">
        <v>13841</v>
      </c>
      <c r="M935" s="11" t="s">
        <v>13842</v>
      </c>
      <c r="N935" s="11" t="s">
        <v>13843</v>
      </c>
      <c r="O935" s="11" t="s">
        <v>13844</v>
      </c>
      <c r="P935" s="11" t="s">
        <v>13845</v>
      </c>
      <c r="Q935" s="11" t="s">
        <v>6050</v>
      </c>
      <c r="R935" s="11" t="s">
        <v>87</v>
      </c>
      <c r="S935" s="11" t="s">
        <v>87</v>
      </c>
      <c r="T935" s="11" t="s">
        <v>13846</v>
      </c>
      <c r="U935" s="14"/>
      <c r="V935" s="14"/>
      <c r="W935" s="15" t="str">
        <f t="shared" si="14"/>
        <v/>
      </c>
      <c r="X935" s="16"/>
    </row>
    <row r="936" spans="1:24" ht="56" x14ac:dyDescent="0.2">
      <c r="A936" s="11" t="s">
        <v>12824</v>
      </c>
      <c r="B936" s="11" t="s">
        <v>13756</v>
      </c>
      <c r="C936" s="13" t="s">
        <v>13847</v>
      </c>
      <c r="D936" s="9" t="s">
        <v>13848</v>
      </c>
      <c r="E936" s="11" t="s">
        <v>13849</v>
      </c>
      <c r="F936" s="11" t="s">
        <v>13850</v>
      </c>
      <c r="G936" s="11" t="s">
        <v>13851</v>
      </c>
      <c r="H936" s="11" t="s">
        <v>13852</v>
      </c>
      <c r="I936" s="11" t="s">
        <v>13853</v>
      </c>
      <c r="J936" s="11" t="s">
        <v>13854</v>
      </c>
      <c r="K936" s="11" t="s">
        <v>13855</v>
      </c>
      <c r="L936" s="11" t="s">
        <v>13856</v>
      </c>
      <c r="M936" s="11" t="s">
        <v>13857</v>
      </c>
      <c r="N936" s="11" t="s">
        <v>13858</v>
      </c>
      <c r="O936" s="11" t="s">
        <v>13859</v>
      </c>
      <c r="P936" s="11" t="s">
        <v>13860</v>
      </c>
      <c r="Q936" s="11" t="s">
        <v>87</v>
      </c>
      <c r="R936" s="11" t="s">
        <v>87</v>
      </c>
      <c r="S936" s="11" t="s">
        <v>87</v>
      </c>
      <c r="T936" s="11" t="s">
        <v>13861</v>
      </c>
      <c r="U936" s="14"/>
      <c r="V936" s="14"/>
      <c r="W936" s="15" t="str">
        <f t="shared" si="14"/>
        <v/>
      </c>
      <c r="X936" s="16"/>
    </row>
    <row r="937" spans="1:24" ht="56" x14ac:dyDescent="0.2">
      <c r="A937" s="11" t="s">
        <v>12824</v>
      </c>
      <c r="B937" s="11" t="s">
        <v>13756</v>
      </c>
      <c r="C937" s="13" t="s">
        <v>13862</v>
      </c>
      <c r="D937" s="9" t="s">
        <v>13863</v>
      </c>
      <c r="E937" s="11" t="s">
        <v>13864</v>
      </c>
      <c r="F937" s="11" t="s">
        <v>13865</v>
      </c>
      <c r="G937" s="11" t="s">
        <v>13866</v>
      </c>
      <c r="H937" s="11" t="s">
        <v>13867</v>
      </c>
      <c r="I937" s="11" t="s">
        <v>13868</v>
      </c>
      <c r="J937" s="11" t="s">
        <v>13869</v>
      </c>
      <c r="K937" s="11" t="s">
        <v>13870</v>
      </c>
      <c r="L937" s="11" t="s">
        <v>13871</v>
      </c>
      <c r="M937" s="11" t="s">
        <v>13872</v>
      </c>
      <c r="N937" s="11" t="s">
        <v>13873</v>
      </c>
      <c r="O937" s="11" t="s">
        <v>13874</v>
      </c>
      <c r="P937" s="11" t="s">
        <v>13875</v>
      </c>
      <c r="Q937" s="11" t="s">
        <v>87</v>
      </c>
      <c r="R937" s="11" t="s">
        <v>87</v>
      </c>
      <c r="S937" s="11" t="s">
        <v>87</v>
      </c>
      <c r="T937" s="11" t="s">
        <v>13876</v>
      </c>
      <c r="U937" s="14"/>
      <c r="V937" s="14"/>
      <c r="W937" s="15" t="str">
        <f t="shared" si="14"/>
        <v/>
      </c>
      <c r="X937" s="16"/>
    </row>
    <row r="938" spans="1:24" ht="70" x14ac:dyDescent="0.2">
      <c r="A938" s="11" t="s">
        <v>12824</v>
      </c>
      <c r="B938" s="11" t="s">
        <v>13756</v>
      </c>
      <c r="C938" s="13" t="s">
        <v>13877</v>
      </c>
      <c r="D938" s="9" t="s">
        <v>13878</v>
      </c>
      <c r="E938" s="11" t="s">
        <v>13879</v>
      </c>
      <c r="F938" s="11" t="s">
        <v>13880</v>
      </c>
      <c r="G938" s="11" t="s">
        <v>13881</v>
      </c>
      <c r="H938" s="11" t="s">
        <v>13882</v>
      </c>
      <c r="I938" s="11" t="s">
        <v>13883</v>
      </c>
      <c r="J938" s="11" t="s">
        <v>13884</v>
      </c>
      <c r="K938" s="11" t="s">
        <v>13885</v>
      </c>
      <c r="L938" s="11" t="s">
        <v>13886</v>
      </c>
      <c r="M938" s="11" t="s">
        <v>13887</v>
      </c>
      <c r="N938" s="11" t="s">
        <v>13888</v>
      </c>
      <c r="O938" s="11" t="s">
        <v>13889</v>
      </c>
      <c r="P938" s="11" t="s">
        <v>604</v>
      </c>
      <c r="Q938" s="11" t="s">
        <v>13890</v>
      </c>
      <c r="R938" s="11" t="s">
        <v>87</v>
      </c>
      <c r="S938" s="11" t="s">
        <v>87</v>
      </c>
      <c r="T938" s="11" t="s">
        <v>13891</v>
      </c>
      <c r="U938" s="14"/>
      <c r="V938" s="14"/>
      <c r="W938" s="15" t="str">
        <f t="shared" si="14"/>
        <v/>
      </c>
      <c r="X938" s="16"/>
    </row>
    <row r="939" spans="1:24" ht="70" x14ac:dyDescent="0.2">
      <c r="A939" s="11" t="s">
        <v>12824</v>
      </c>
      <c r="B939" s="11" t="s">
        <v>13756</v>
      </c>
      <c r="C939" s="13" t="s">
        <v>13892</v>
      </c>
      <c r="D939" s="9" t="s">
        <v>13893</v>
      </c>
      <c r="E939" s="11" t="s">
        <v>13894</v>
      </c>
      <c r="F939" s="11" t="s">
        <v>13895</v>
      </c>
      <c r="G939" s="11" t="s">
        <v>13896</v>
      </c>
      <c r="H939" s="11" t="s">
        <v>13897</v>
      </c>
      <c r="I939" s="11" t="s">
        <v>13898</v>
      </c>
      <c r="J939" s="11" t="s">
        <v>13899</v>
      </c>
      <c r="K939" s="11" t="s">
        <v>13900</v>
      </c>
      <c r="L939" s="11" t="s">
        <v>13901</v>
      </c>
      <c r="M939" s="11" t="s">
        <v>13902</v>
      </c>
      <c r="N939" s="11" t="s">
        <v>13903</v>
      </c>
      <c r="O939" s="11" t="s">
        <v>13904</v>
      </c>
      <c r="P939" s="11" t="s">
        <v>13905</v>
      </c>
      <c r="Q939" s="11" t="s">
        <v>6050</v>
      </c>
      <c r="R939" s="11" t="s">
        <v>87</v>
      </c>
      <c r="S939" s="11" t="s">
        <v>87</v>
      </c>
      <c r="T939" s="11" t="s">
        <v>13906</v>
      </c>
      <c r="U939" s="14"/>
      <c r="V939" s="14"/>
      <c r="W939" s="15" t="str">
        <f t="shared" si="14"/>
        <v/>
      </c>
      <c r="X939" s="16"/>
    </row>
    <row r="940" spans="1:24" ht="70" x14ac:dyDescent="0.2">
      <c r="A940" s="11" t="s">
        <v>12824</v>
      </c>
      <c r="B940" s="11" t="s">
        <v>13756</v>
      </c>
      <c r="C940" s="13" t="s">
        <v>13907</v>
      </c>
      <c r="D940" s="9" t="s">
        <v>13908</v>
      </c>
      <c r="E940" s="11" t="s">
        <v>13909</v>
      </c>
      <c r="F940" s="11" t="s">
        <v>13910</v>
      </c>
      <c r="G940" s="11" t="s">
        <v>13911</v>
      </c>
      <c r="H940" s="11" t="s">
        <v>13912</v>
      </c>
      <c r="I940" s="11" t="s">
        <v>13913</v>
      </c>
      <c r="J940" s="11" t="s">
        <v>13914</v>
      </c>
      <c r="K940" s="11" t="s">
        <v>13915</v>
      </c>
      <c r="L940" s="11" t="s">
        <v>13916</v>
      </c>
      <c r="M940" s="11" t="s">
        <v>13917</v>
      </c>
      <c r="N940" s="11" t="s">
        <v>7293</v>
      </c>
      <c r="O940" s="11" t="s">
        <v>13785</v>
      </c>
      <c r="P940" s="11" t="s">
        <v>13799</v>
      </c>
      <c r="Q940" s="11" t="s">
        <v>13800</v>
      </c>
      <c r="R940" s="11" t="s">
        <v>87</v>
      </c>
      <c r="S940" s="11" t="s">
        <v>87</v>
      </c>
      <c r="T940" s="11" t="s">
        <v>13918</v>
      </c>
      <c r="U940" s="14"/>
      <c r="V940" s="14"/>
      <c r="W940" s="15" t="str">
        <f t="shared" si="14"/>
        <v/>
      </c>
      <c r="X940" s="16"/>
    </row>
    <row r="941" spans="1:24" ht="56" x14ac:dyDescent="0.2">
      <c r="A941" s="11" t="s">
        <v>12824</v>
      </c>
      <c r="B941" s="11" t="s">
        <v>13756</v>
      </c>
      <c r="C941" s="13" t="s">
        <v>13919</v>
      </c>
      <c r="D941" s="9" t="s">
        <v>13920</v>
      </c>
      <c r="E941" s="11" t="s">
        <v>13921</v>
      </c>
      <c r="F941" s="11" t="s">
        <v>13922</v>
      </c>
      <c r="G941" s="11" t="s">
        <v>13923</v>
      </c>
      <c r="H941" s="11" t="s">
        <v>13924</v>
      </c>
      <c r="I941" s="11" t="s">
        <v>13925</v>
      </c>
      <c r="J941" s="11" t="s">
        <v>13926</v>
      </c>
      <c r="K941" s="11" t="s">
        <v>13927</v>
      </c>
      <c r="L941" s="11" t="s">
        <v>13928</v>
      </c>
      <c r="M941" s="11" t="s">
        <v>13929</v>
      </c>
      <c r="N941" s="11" t="s">
        <v>13930</v>
      </c>
      <c r="O941" s="11" t="s">
        <v>13931</v>
      </c>
      <c r="P941" s="11" t="s">
        <v>13932</v>
      </c>
      <c r="Q941" s="11" t="s">
        <v>13933</v>
      </c>
      <c r="R941" s="11" t="s">
        <v>87</v>
      </c>
      <c r="S941" s="11" t="s">
        <v>87</v>
      </c>
      <c r="T941" s="11" t="s">
        <v>13934</v>
      </c>
      <c r="U941" s="14"/>
      <c r="V941" s="14"/>
      <c r="W941" s="15" t="str">
        <f t="shared" si="14"/>
        <v/>
      </c>
      <c r="X941" s="16"/>
    </row>
    <row r="942" spans="1:24" ht="70" x14ac:dyDescent="0.2">
      <c r="A942" s="11" t="s">
        <v>12824</v>
      </c>
      <c r="B942" s="11" t="s">
        <v>13756</v>
      </c>
      <c r="C942" s="13" t="s">
        <v>13935</v>
      </c>
      <c r="D942" s="9" t="s">
        <v>13936</v>
      </c>
      <c r="E942" s="11" t="s">
        <v>13937</v>
      </c>
      <c r="F942" s="11" t="s">
        <v>13938</v>
      </c>
      <c r="G942" s="11" t="s">
        <v>13939</v>
      </c>
      <c r="H942" s="11" t="s">
        <v>13940</v>
      </c>
      <c r="I942" s="11" t="s">
        <v>13941</v>
      </c>
      <c r="J942" s="11" t="s">
        <v>13942</v>
      </c>
      <c r="K942" s="11" t="s">
        <v>13943</v>
      </c>
      <c r="L942" s="11" t="s">
        <v>13944</v>
      </c>
      <c r="M942" s="11" t="s">
        <v>13945</v>
      </c>
      <c r="N942" s="11" t="s">
        <v>13946</v>
      </c>
      <c r="O942" s="11" t="s">
        <v>13947</v>
      </c>
      <c r="P942" s="11" t="s">
        <v>13948</v>
      </c>
      <c r="Q942" s="11" t="s">
        <v>87</v>
      </c>
      <c r="R942" s="11" t="s">
        <v>87</v>
      </c>
      <c r="S942" s="11" t="s">
        <v>87</v>
      </c>
      <c r="T942" s="11" t="s">
        <v>13949</v>
      </c>
      <c r="U942" s="14"/>
      <c r="V942" s="14"/>
      <c r="W942" s="15" t="str">
        <f t="shared" si="14"/>
        <v/>
      </c>
      <c r="X942" s="16"/>
    </row>
    <row r="943" spans="1:24" ht="70" x14ac:dyDescent="0.2">
      <c r="A943" s="11" t="s">
        <v>12824</v>
      </c>
      <c r="B943" s="11" t="s">
        <v>13756</v>
      </c>
      <c r="C943" s="13" t="s">
        <v>13950</v>
      </c>
      <c r="D943" s="9" t="s">
        <v>13951</v>
      </c>
      <c r="E943" s="11" t="s">
        <v>13952</v>
      </c>
      <c r="F943" s="11" t="s">
        <v>13953</v>
      </c>
      <c r="G943" s="11" t="s">
        <v>13954</v>
      </c>
      <c r="H943" s="11" t="s">
        <v>13955</v>
      </c>
      <c r="I943" s="11" t="s">
        <v>13956</v>
      </c>
      <c r="J943" s="11" t="s">
        <v>13957</v>
      </c>
      <c r="K943" s="11" t="s">
        <v>13958</v>
      </c>
      <c r="L943" s="11" t="s">
        <v>13959</v>
      </c>
      <c r="M943" s="11" t="s">
        <v>13960</v>
      </c>
      <c r="N943" s="11" t="s">
        <v>6806</v>
      </c>
      <c r="O943" s="11" t="s">
        <v>13961</v>
      </c>
      <c r="P943" s="11" t="s">
        <v>13962</v>
      </c>
      <c r="Q943" s="11" t="s">
        <v>13963</v>
      </c>
      <c r="R943" s="11" t="s">
        <v>87</v>
      </c>
      <c r="S943" s="11" t="s">
        <v>87</v>
      </c>
      <c r="T943" s="11" t="s">
        <v>13964</v>
      </c>
      <c r="U943" s="14"/>
      <c r="V943" s="14"/>
      <c r="W943" s="15" t="str">
        <f t="shared" si="14"/>
        <v/>
      </c>
      <c r="X943" s="16"/>
    </row>
    <row r="944" spans="1:24" ht="56" x14ac:dyDescent="0.2">
      <c r="A944" s="11" t="s">
        <v>12824</v>
      </c>
      <c r="B944" s="11" t="s">
        <v>13756</v>
      </c>
      <c r="C944" s="13" t="s">
        <v>13965</v>
      </c>
      <c r="D944" s="9" t="s">
        <v>13966</v>
      </c>
      <c r="E944" s="11" t="s">
        <v>13967</v>
      </c>
      <c r="F944" s="11" t="s">
        <v>13968</v>
      </c>
      <c r="G944" s="11" t="s">
        <v>13969</v>
      </c>
      <c r="H944" s="11" t="s">
        <v>13970</v>
      </c>
      <c r="I944" s="11" t="s">
        <v>13971</v>
      </c>
      <c r="J944" s="11" t="s">
        <v>13972</v>
      </c>
      <c r="K944" s="11" t="s">
        <v>13973</v>
      </c>
      <c r="L944" s="11" t="s">
        <v>13974</v>
      </c>
      <c r="M944" s="11" t="s">
        <v>13975</v>
      </c>
      <c r="N944" s="11" t="s">
        <v>13976</v>
      </c>
      <c r="O944" s="11" t="s">
        <v>13977</v>
      </c>
      <c r="P944" s="11" t="s">
        <v>6865</v>
      </c>
      <c r="Q944" s="11" t="s">
        <v>87</v>
      </c>
      <c r="R944" s="11" t="s">
        <v>87</v>
      </c>
      <c r="S944" s="11" t="s">
        <v>87</v>
      </c>
      <c r="T944" s="11" t="s">
        <v>13978</v>
      </c>
      <c r="U944" s="14"/>
      <c r="V944" s="14"/>
      <c r="W944" s="15" t="str">
        <f t="shared" si="14"/>
        <v/>
      </c>
      <c r="X944" s="16"/>
    </row>
    <row r="945" spans="1:24" ht="70" x14ac:dyDescent="0.2">
      <c r="A945" s="11" t="s">
        <v>12824</v>
      </c>
      <c r="B945" s="11" t="s">
        <v>13756</v>
      </c>
      <c r="C945" s="13" t="s">
        <v>13979</v>
      </c>
      <c r="D945" s="9" t="s">
        <v>13980</v>
      </c>
      <c r="E945" s="11" t="s">
        <v>13981</v>
      </c>
      <c r="F945" s="11" t="s">
        <v>13982</v>
      </c>
      <c r="G945" s="11" t="s">
        <v>13983</v>
      </c>
      <c r="H945" s="11" t="s">
        <v>13984</v>
      </c>
      <c r="I945" s="11" t="s">
        <v>13985</v>
      </c>
      <c r="J945" s="11" t="s">
        <v>13986</v>
      </c>
      <c r="K945" s="11" t="s">
        <v>13987</v>
      </c>
      <c r="L945" s="11" t="s">
        <v>13988</v>
      </c>
      <c r="M945" s="11" t="s">
        <v>13989</v>
      </c>
      <c r="N945" s="11" t="s">
        <v>7293</v>
      </c>
      <c r="O945" s="11" t="s">
        <v>13947</v>
      </c>
      <c r="P945" s="11" t="s">
        <v>13990</v>
      </c>
      <c r="Q945" s="11" t="s">
        <v>6050</v>
      </c>
      <c r="R945" s="11" t="s">
        <v>87</v>
      </c>
      <c r="S945" s="11" t="s">
        <v>87</v>
      </c>
      <c r="T945" s="11" t="s">
        <v>13991</v>
      </c>
      <c r="U945" s="14"/>
      <c r="V945" s="14"/>
      <c r="W945" s="15" t="str">
        <f t="shared" si="14"/>
        <v/>
      </c>
      <c r="X945" s="16"/>
    </row>
    <row r="946" spans="1:24" ht="84" x14ac:dyDescent="0.2">
      <c r="A946" s="11" t="s">
        <v>12824</v>
      </c>
      <c r="B946" s="11" t="s">
        <v>13756</v>
      </c>
      <c r="C946" s="13" t="s">
        <v>13992</v>
      </c>
      <c r="D946" s="9" t="s">
        <v>13993</v>
      </c>
      <c r="E946" s="11" t="s">
        <v>13994</v>
      </c>
      <c r="F946" s="11" t="s">
        <v>13995</v>
      </c>
      <c r="G946" s="11" t="s">
        <v>13996</v>
      </c>
      <c r="H946" s="11" t="s">
        <v>13997</v>
      </c>
      <c r="I946" s="11" t="s">
        <v>13998</v>
      </c>
      <c r="J946" s="11" t="s">
        <v>13999</v>
      </c>
      <c r="K946" s="11" t="s">
        <v>14000</v>
      </c>
      <c r="L946" s="11" t="s">
        <v>14001</v>
      </c>
      <c r="M946" s="11" t="s">
        <v>14002</v>
      </c>
      <c r="N946" s="11" t="s">
        <v>5675</v>
      </c>
      <c r="O946" s="11" t="s">
        <v>87</v>
      </c>
      <c r="P946" s="11" t="s">
        <v>14003</v>
      </c>
      <c r="Q946" s="11" t="s">
        <v>87</v>
      </c>
      <c r="R946" s="11" t="s">
        <v>87</v>
      </c>
      <c r="S946" s="11" t="s">
        <v>87</v>
      </c>
      <c r="T946" s="11" t="s">
        <v>14004</v>
      </c>
      <c r="U946" s="14"/>
      <c r="V946" s="14"/>
      <c r="W946" s="15" t="str">
        <f t="shared" si="14"/>
        <v/>
      </c>
      <c r="X946" s="16"/>
    </row>
    <row r="947" spans="1:24" ht="70" x14ac:dyDescent="0.2">
      <c r="A947" s="11" t="s">
        <v>12824</v>
      </c>
      <c r="B947" s="11" t="s">
        <v>13756</v>
      </c>
      <c r="C947" s="13" t="s">
        <v>14005</v>
      </c>
      <c r="D947" s="9" t="s">
        <v>14006</v>
      </c>
      <c r="E947" s="11" t="s">
        <v>14007</v>
      </c>
      <c r="F947" s="11" t="s">
        <v>14008</v>
      </c>
      <c r="G947" s="11" t="s">
        <v>14009</v>
      </c>
      <c r="H947" s="11" t="s">
        <v>14010</v>
      </c>
      <c r="I947" s="11" t="s">
        <v>14011</v>
      </c>
      <c r="J947" s="11" t="s">
        <v>14012</v>
      </c>
      <c r="K947" s="11" t="s">
        <v>14013</v>
      </c>
      <c r="L947" s="11" t="s">
        <v>14014</v>
      </c>
      <c r="M947" s="11" t="s">
        <v>14015</v>
      </c>
      <c r="N947" s="11" t="s">
        <v>13843</v>
      </c>
      <c r="O947" s="11" t="s">
        <v>14016</v>
      </c>
      <c r="P947" s="11" t="s">
        <v>14017</v>
      </c>
      <c r="Q947" s="11" t="s">
        <v>13800</v>
      </c>
      <c r="R947" s="11" t="s">
        <v>87</v>
      </c>
      <c r="S947" s="11" t="s">
        <v>87</v>
      </c>
      <c r="T947" s="11" t="s">
        <v>14018</v>
      </c>
      <c r="U947" s="14"/>
      <c r="V947" s="14"/>
      <c r="W947" s="15" t="str">
        <f t="shared" si="14"/>
        <v/>
      </c>
      <c r="X947" s="16"/>
    </row>
    <row r="948" spans="1:24" ht="70" x14ac:dyDescent="0.2">
      <c r="A948" s="11" t="s">
        <v>12824</v>
      </c>
      <c r="B948" s="11" t="s">
        <v>13756</v>
      </c>
      <c r="C948" s="13" t="s">
        <v>14019</v>
      </c>
      <c r="D948" s="9" t="s">
        <v>14020</v>
      </c>
      <c r="E948" s="11" t="s">
        <v>14021</v>
      </c>
      <c r="F948" s="11" t="s">
        <v>14022</v>
      </c>
      <c r="G948" s="11" t="s">
        <v>14023</v>
      </c>
      <c r="H948" s="11" t="s">
        <v>14024</v>
      </c>
      <c r="I948" s="11" t="s">
        <v>14025</v>
      </c>
      <c r="J948" s="11" t="s">
        <v>14026</v>
      </c>
      <c r="K948" s="11" t="s">
        <v>14027</v>
      </c>
      <c r="L948" s="11" t="s">
        <v>14028</v>
      </c>
      <c r="M948" s="11" t="s">
        <v>14029</v>
      </c>
      <c r="N948" s="11" t="s">
        <v>950</v>
      </c>
      <c r="O948" s="11" t="s">
        <v>14030</v>
      </c>
      <c r="P948" s="11" t="s">
        <v>1690</v>
      </c>
      <c r="Q948" s="11" t="s">
        <v>14031</v>
      </c>
      <c r="R948" s="11" t="s">
        <v>87</v>
      </c>
      <c r="S948" s="11" t="s">
        <v>87</v>
      </c>
      <c r="T948" s="11" t="s">
        <v>14032</v>
      </c>
      <c r="U948" s="14"/>
      <c r="V948" s="14"/>
      <c r="W948" s="15" t="str">
        <f t="shared" si="14"/>
        <v/>
      </c>
      <c r="X948" s="16"/>
    </row>
    <row r="949" spans="1:24" ht="70" x14ac:dyDescent="0.2">
      <c r="A949" s="11" t="s">
        <v>12824</v>
      </c>
      <c r="B949" s="11" t="s">
        <v>13756</v>
      </c>
      <c r="C949" s="13" t="s">
        <v>14033</v>
      </c>
      <c r="D949" s="9" t="s">
        <v>14034</v>
      </c>
      <c r="E949" s="11" t="s">
        <v>14035</v>
      </c>
      <c r="F949" s="11" t="s">
        <v>14036</v>
      </c>
      <c r="G949" s="11" t="s">
        <v>14037</v>
      </c>
      <c r="H949" s="11" t="s">
        <v>14038</v>
      </c>
      <c r="I949" s="11" t="s">
        <v>14039</v>
      </c>
      <c r="J949" s="11" t="s">
        <v>14040</v>
      </c>
      <c r="K949" s="11" t="s">
        <v>14041</v>
      </c>
      <c r="L949" s="11" t="s">
        <v>14042</v>
      </c>
      <c r="M949" s="11" t="s">
        <v>14043</v>
      </c>
      <c r="N949" s="11" t="s">
        <v>14044</v>
      </c>
      <c r="O949" s="11" t="s">
        <v>14045</v>
      </c>
      <c r="P949" s="11" t="s">
        <v>14046</v>
      </c>
      <c r="Q949" s="11" t="s">
        <v>6050</v>
      </c>
      <c r="R949" s="11" t="s">
        <v>87</v>
      </c>
      <c r="S949" s="11" t="s">
        <v>87</v>
      </c>
      <c r="T949" s="11" t="s">
        <v>14047</v>
      </c>
      <c r="U949" s="14"/>
      <c r="V949" s="14"/>
      <c r="W949" s="15" t="str">
        <f t="shared" si="14"/>
        <v/>
      </c>
      <c r="X949" s="16"/>
    </row>
    <row r="950" spans="1:24" ht="70" x14ac:dyDescent="0.2">
      <c r="A950" s="11" t="s">
        <v>12824</v>
      </c>
      <c r="B950" s="11" t="s">
        <v>13756</v>
      </c>
      <c r="C950" s="13" t="s">
        <v>14048</v>
      </c>
      <c r="D950" s="9" t="s">
        <v>14049</v>
      </c>
      <c r="E950" s="11" t="s">
        <v>14050</v>
      </c>
      <c r="F950" s="11" t="s">
        <v>14051</v>
      </c>
      <c r="G950" s="11" t="s">
        <v>14052</v>
      </c>
      <c r="H950" s="11" t="s">
        <v>14053</v>
      </c>
      <c r="I950" s="11" t="s">
        <v>14054</v>
      </c>
      <c r="J950" s="11" t="s">
        <v>14055</v>
      </c>
      <c r="K950" s="11" t="s">
        <v>14056</v>
      </c>
      <c r="L950" s="11" t="s">
        <v>14057</v>
      </c>
      <c r="M950" s="11" t="s">
        <v>14058</v>
      </c>
      <c r="N950" s="11" t="s">
        <v>14059</v>
      </c>
      <c r="O950" s="11" t="s">
        <v>14060</v>
      </c>
      <c r="P950" s="11" t="s">
        <v>9606</v>
      </c>
      <c r="Q950" s="11" t="s">
        <v>14061</v>
      </c>
      <c r="R950" s="11" t="s">
        <v>87</v>
      </c>
      <c r="S950" s="11" t="s">
        <v>87</v>
      </c>
      <c r="T950" s="11" t="s">
        <v>14062</v>
      </c>
      <c r="U950" s="14"/>
      <c r="V950" s="14"/>
      <c r="W950" s="15" t="str">
        <f t="shared" si="14"/>
        <v/>
      </c>
      <c r="X950" s="16"/>
    </row>
    <row r="951" spans="1:24" ht="70" x14ac:dyDescent="0.2">
      <c r="A951" s="11" t="s">
        <v>12824</v>
      </c>
      <c r="B951" s="11" t="s">
        <v>13756</v>
      </c>
      <c r="C951" s="13" t="s">
        <v>14063</v>
      </c>
      <c r="D951" s="9" t="s">
        <v>14064</v>
      </c>
      <c r="E951" s="11" t="s">
        <v>14065</v>
      </c>
      <c r="F951" s="11" t="s">
        <v>14066</v>
      </c>
      <c r="G951" s="11" t="s">
        <v>14067</v>
      </c>
      <c r="H951" s="11" t="s">
        <v>14068</v>
      </c>
      <c r="I951" s="11" t="s">
        <v>14069</v>
      </c>
      <c r="J951" s="11" t="s">
        <v>14070</v>
      </c>
      <c r="K951" s="11" t="s">
        <v>14071</v>
      </c>
      <c r="L951" s="11" t="s">
        <v>14072</v>
      </c>
      <c r="M951" s="11" t="s">
        <v>14073</v>
      </c>
      <c r="N951" s="11" t="s">
        <v>14074</v>
      </c>
      <c r="O951" s="11" t="s">
        <v>14075</v>
      </c>
      <c r="P951" s="11" t="s">
        <v>14076</v>
      </c>
      <c r="Q951" s="11" t="s">
        <v>87</v>
      </c>
      <c r="R951" s="11" t="s">
        <v>87</v>
      </c>
      <c r="S951" s="11" t="s">
        <v>87</v>
      </c>
      <c r="T951" s="11" t="s">
        <v>14077</v>
      </c>
      <c r="U951" s="14"/>
      <c r="V951" s="14"/>
      <c r="W951" s="15" t="str">
        <f t="shared" si="14"/>
        <v/>
      </c>
      <c r="X951" s="16"/>
    </row>
    <row r="952" spans="1:24" ht="70" x14ac:dyDescent="0.2">
      <c r="A952" s="11" t="s">
        <v>12824</v>
      </c>
      <c r="B952" s="11" t="s">
        <v>14078</v>
      </c>
      <c r="C952" s="13" t="s">
        <v>14079</v>
      </c>
      <c r="D952" s="9" t="s">
        <v>14080</v>
      </c>
      <c r="E952" s="11" t="s">
        <v>14081</v>
      </c>
      <c r="F952" s="11" t="s">
        <v>14082</v>
      </c>
      <c r="G952" s="11" t="s">
        <v>14083</v>
      </c>
      <c r="H952" s="11" t="s">
        <v>14084</v>
      </c>
      <c r="I952" s="11" t="s">
        <v>14085</v>
      </c>
      <c r="J952" s="11" t="s">
        <v>14086</v>
      </c>
      <c r="K952" s="11" t="s">
        <v>14087</v>
      </c>
      <c r="L952" s="11" t="s">
        <v>14088</v>
      </c>
      <c r="M952" s="11" t="s">
        <v>14089</v>
      </c>
      <c r="N952" s="11" t="s">
        <v>12852</v>
      </c>
      <c r="O952" s="11" t="s">
        <v>14090</v>
      </c>
      <c r="P952" s="11" t="s">
        <v>14091</v>
      </c>
      <c r="Q952" s="11" t="s">
        <v>87</v>
      </c>
      <c r="R952" s="11" t="s">
        <v>87</v>
      </c>
      <c r="S952" s="11" t="s">
        <v>87</v>
      </c>
      <c r="T952" s="11" t="s">
        <v>14092</v>
      </c>
      <c r="U952" s="14"/>
      <c r="V952" s="14"/>
      <c r="W952" s="15" t="str">
        <f t="shared" si="14"/>
        <v/>
      </c>
      <c r="X952" s="16"/>
    </row>
    <row r="953" spans="1:24" ht="70" x14ac:dyDescent="0.2">
      <c r="A953" s="11" t="s">
        <v>12824</v>
      </c>
      <c r="B953" s="11" t="s">
        <v>14078</v>
      </c>
      <c r="C953" s="13" t="s">
        <v>14093</v>
      </c>
      <c r="D953" s="9" t="s">
        <v>14094</v>
      </c>
      <c r="E953" s="11" t="s">
        <v>14095</v>
      </c>
      <c r="F953" s="11" t="s">
        <v>14096</v>
      </c>
      <c r="G953" s="11" t="s">
        <v>14097</v>
      </c>
      <c r="H953" s="11" t="s">
        <v>14098</v>
      </c>
      <c r="I953" s="11" t="s">
        <v>14099</v>
      </c>
      <c r="J953" s="11" t="s">
        <v>14100</v>
      </c>
      <c r="K953" s="11" t="s">
        <v>14101</v>
      </c>
      <c r="L953" s="11" t="s">
        <v>14102</v>
      </c>
      <c r="M953" s="11" t="s">
        <v>14103</v>
      </c>
      <c r="N953" s="11" t="s">
        <v>14104</v>
      </c>
      <c r="O953" s="11" t="s">
        <v>14105</v>
      </c>
      <c r="P953" s="11" t="s">
        <v>14106</v>
      </c>
      <c r="Q953" s="11" t="s">
        <v>87</v>
      </c>
      <c r="R953" s="11" t="s">
        <v>87</v>
      </c>
      <c r="S953" s="11" t="s">
        <v>87</v>
      </c>
      <c r="T953" s="11" t="s">
        <v>14107</v>
      </c>
      <c r="U953" s="14"/>
      <c r="V953" s="14"/>
      <c r="W953" s="15" t="str">
        <f t="shared" si="14"/>
        <v/>
      </c>
      <c r="X953" s="16"/>
    </row>
    <row r="954" spans="1:24" ht="56" x14ac:dyDescent="0.2">
      <c r="A954" s="11" t="s">
        <v>12824</v>
      </c>
      <c r="B954" s="11" t="s">
        <v>14078</v>
      </c>
      <c r="C954" s="13" t="s">
        <v>14108</v>
      </c>
      <c r="D954" s="9" t="s">
        <v>14109</v>
      </c>
      <c r="E954" s="11" t="s">
        <v>14110</v>
      </c>
      <c r="F954" s="11" t="s">
        <v>14111</v>
      </c>
      <c r="G954" s="11" t="s">
        <v>14112</v>
      </c>
      <c r="H954" s="11" t="s">
        <v>14113</v>
      </c>
      <c r="I954" s="11" t="s">
        <v>14114</v>
      </c>
      <c r="J954" s="11" t="s">
        <v>14115</v>
      </c>
      <c r="K954" s="11" t="s">
        <v>14116</v>
      </c>
      <c r="L954" s="11" t="s">
        <v>14117</v>
      </c>
      <c r="M954" s="11" t="s">
        <v>14118</v>
      </c>
      <c r="N954" s="11" t="s">
        <v>12923</v>
      </c>
      <c r="O954" s="11" t="s">
        <v>14090</v>
      </c>
      <c r="P954" s="11" t="s">
        <v>14091</v>
      </c>
      <c r="Q954" s="11" t="s">
        <v>87</v>
      </c>
      <c r="R954" s="11" t="s">
        <v>87</v>
      </c>
      <c r="S954" s="11" t="s">
        <v>87</v>
      </c>
      <c r="T954" s="11" t="s">
        <v>14119</v>
      </c>
      <c r="U954" s="14"/>
      <c r="V954" s="14"/>
      <c r="W954" s="15" t="str">
        <f t="shared" si="14"/>
        <v/>
      </c>
      <c r="X954" s="16"/>
    </row>
    <row r="955" spans="1:24" ht="70" x14ac:dyDescent="0.2">
      <c r="A955" s="11" t="s">
        <v>12824</v>
      </c>
      <c r="B955" s="11" t="s">
        <v>14078</v>
      </c>
      <c r="C955" s="13" t="s">
        <v>14120</v>
      </c>
      <c r="D955" s="9" t="s">
        <v>14121</v>
      </c>
      <c r="E955" s="11" t="s">
        <v>14122</v>
      </c>
      <c r="F955" s="11" t="s">
        <v>14123</v>
      </c>
      <c r="G955" s="11" t="s">
        <v>14124</v>
      </c>
      <c r="H955" s="11" t="s">
        <v>14125</v>
      </c>
      <c r="I955" s="11" t="s">
        <v>14126</v>
      </c>
      <c r="J955" s="11" t="s">
        <v>14127</v>
      </c>
      <c r="K955" s="11" t="s">
        <v>14128</v>
      </c>
      <c r="L955" s="11" t="s">
        <v>14129</v>
      </c>
      <c r="M955" s="11" t="s">
        <v>14130</v>
      </c>
      <c r="N955" s="11" t="s">
        <v>14131</v>
      </c>
      <c r="O955" s="11" t="s">
        <v>14132</v>
      </c>
      <c r="P955" s="11" t="s">
        <v>13094</v>
      </c>
      <c r="Q955" s="11" t="s">
        <v>87</v>
      </c>
      <c r="R955" s="11" t="s">
        <v>87</v>
      </c>
      <c r="S955" s="11" t="s">
        <v>87</v>
      </c>
      <c r="T955" s="11" t="s">
        <v>14133</v>
      </c>
      <c r="U955" s="14"/>
      <c r="V955" s="14"/>
      <c r="W955" s="15" t="str">
        <f t="shared" si="14"/>
        <v/>
      </c>
      <c r="X955" s="16"/>
    </row>
    <row r="956" spans="1:24" ht="70" x14ac:dyDescent="0.2">
      <c r="A956" s="11" t="s">
        <v>12824</v>
      </c>
      <c r="B956" s="11" t="s">
        <v>14078</v>
      </c>
      <c r="C956" s="13" t="s">
        <v>14134</v>
      </c>
      <c r="D956" s="9" t="s">
        <v>14135</v>
      </c>
      <c r="E956" s="11" t="s">
        <v>14136</v>
      </c>
      <c r="F956" s="11" t="s">
        <v>14137</v>
      </c>
      <c r="G956" s="11" t="s">
        <v>14138</v>
      </c>
      <c r="H956" s="11" t="s">
        <v>14139</v>
      </c>
      <c r="I956" s="11" t="s">
        <v>14140</v>
      </c>
      <c r="J956" s="11" t="s">
        <v>14141</v>
      </c>
      <c r="K956" s="11" t="s">
        <v>14142</v>
      </c>
      <c r="L956" s="11" t="s">
        <v>14143</v>
      </c>
      <c r="M956" s="11" t="s">
        <v>14144</v>
      </c>
      <c r="N956" s="11" t="s">
        <v>7125</v>
      </c>
      <c r="O956" s="11" t="s">
        <v>14145</v>
      </c>
      <c r="P956" s="11" t="s">
        <v>14146</v>
      </c>
      <c r="Q956" s="11" t="s">
        <v>3324</v>
      </c>
      <c r="R956" s="11" t="s">
        <v>87</v>
      </c>
      <c r="S956" s="11" t="s">
        <v>87</v>
      </c>
      <c r="T956" s="11" t="s">
        <v>14147</v>
      </c>
      <c r="U956" s="14"/>
      <c r="V956" s="14"/>
      <c r="W956" s="15" t="str">
        <f t="shared" si="14"/>
        <v/>
      </c>
      <c r="X956" s="16"/>
    </row>
    <row r="957" spans="1:24" ht="70" x14ac:dyDescent="0.2">
      <c r="A957" s="11" t="s">
        <v>12824</v>
      </c>
      <c r="B957" s="11" t="s">
        <v>14078</v>
      </c>
      <c r="C957" s="13" t="s">
        <v>14148</v>
      </c>
      <c r="D957" s="9" t="s">
        <v>14149</v>
      </c>
      <c r="E957" s="11" t="s">
        <v>14150</v>
      </c>
      <c r="F957" s="11" t="s">
        <v>14151</v>
      </c>
      <c r="G957" s="11" t="s">
        <v>14152</v>
      </c>
      <c r="H957" s="11" t="s">
        <v>14153</v>
      </c>
      <c r="I957" s="11" t="s">
        <v>14154</v>
      </c>
      <c r="J957" s="11" t="s">
        <v>14155</v>
      </c>
      <c r="K957" s="11" t="s">
        <v>14156</v>
      </c>
      <c r="L957" s="11" t="s">
        <v>14157</v>
      </c>
      <c r="M957" s="11" t="s">
        <v>14158</v>
      </c>
      <c r="N957" s="11" t="s">
        <v>2011</v>
      </c>
      <c r="O957" s="11" t="s">
        <v>14159</v>
      </c>
      <c r="P957" s="11" t="s">
        <v>14160</v>
      </c>
      <c r="Q957" s="11" t="s">
        <v>1968</v>
      </c>
      <c r="R957" s="11" t="s">
        <v>87</v>
      </c>
      <c r="S957" s="11" t="s">
        <v>87</v>
      </c>
      <c r="T957" s="11" t="s">
        <v>14161</v>
      </c>
      <c r="U957" s="14"/>
      <c r="V957" s="14"/>
      <c r="W957" s="15" t="str">
        <f t="shared" si="14"/>
        <v/>
      </c>
      <c r="X957" s="16"/>
    </row>
    <row r="958" spans="1:24" ht="70" x14ac:dyDescent="0.2">
      <c r="A958" s="11" t="s">
        <v>12824</v>
      </c>
      <c r="B958" s="11" t="s">
        <v>14078</v>
      </c>
      <c r="C958" s="13" t="s">
        <v>14162</v>
      </c>
      <c r="D958" s="9" t="s">
        <v>14163</v>
      </c>
      <c r="E958" s="11" t="s">
        <v>14164</v>
      </c>
      <c r="F958" s="11" t="s">
        <v>14165</v>
      </c>
      <c r="G958" s="11" t="s">
        <v>14166</v>
      </c>
      <c r="H958" s="11" t="s">
        <v>14167</v>
      </c>
      <c r="I958" s="11" t="s">
        <v>14168</v>
      </c>
      <c r="J958" s="11" t="s">
        <v>14169</v>
      </c>
      <c r="K958" s="11" t="s">
        <v>14170</v>
      </c>
      <c r="L958" s="11" t="s">
        <v>14171</v>
      </c>
      <c r="M958" s="11" t="s">
        <v>14172</v>
      </c>
      <c r="N958" s="11" t="s">
        <v>14173</v>
      </c>
      <c r="O958" s="11" t="s">
        <v>14174</v>
      </c>
      <c r="P958" s="11" t="s">
        <v>13136</v>
      </c>
      <c r="Q958" s="11" t="s">
        <v>87</v>
      </c>
      <c r="R958" s="11" t="s">
        <v>87</v>
      </c>
      <c r="S958" s="11" t="s">
        <v>87</v>
      </c>
      <c r="T958" s="11" t="s">
        <v>14175</v>
      </c>
      <c r="U958" s="14"/>
      <c r="V958" s="14"/>
      <c r="W958" s="15" t="str">
        <f t="shared" si="14"/>
        <v/>
      </c>
      <c r="X958" s="16"/>
    </row>
    <row r="959" spans="1:24" ht="70" x14ac:dyDescent="0.2">
      <c r="A959" s="11" t="s">
        <v>12824</v>
      </c>
      <c r="B959" s="11" t="s">
        <v>14078</v>
      </c>
      <c r="C959" s="13" t="s">
        <v>14176</v>
      </c>
      <c r="D959" s="9" t="s">
        <v>14177</v>
      </c>
      <c r="E959" s="11" t="s">
        <v>14178</v>
      </c>
      <c r="F959" s="11" t="s">
        <v>14179</v>
      </c>
      <c r="G959" s="11" t="s">
        <v>14180</v>
      </c>
      <c r="H959" s="11" t="s">
        <v>14181</v>
      </c>
      <c r="I959" s="11" t="s">
        <v>14182</v>
      </c>
      <c r="J959" s="11" t="s">
        <v>14183</v>
      </c>
      <c r="K959" s="11" t="s">
        <v>14184</v>
      </c>
      <c r="L959" s="11" t="s">
        <v>14185</v>
      </c>
      <c r="M959" s="11" t="s">
        <v>14186</v>
      </c>
      <c r="N959" s="11" t="s">
        <v>4961</v>
      </c>
      <c r="O959" s="11" t="s">
        <v>14187</v>
      </c>
      <c r="P959" s="11" t="s">
        <v>14188</v>
      </c>
      <c r="Q959" s="11" t="s">
        <v>4964</v>
      </c>
      <c r="R959" s="11" t="s">
        <v>87</v>
      </c>
      <c r="S959" s="11" t="s">
        <v>87</v>
      </c>
      <c r="T959" s="11" t="s">
        <v>14189</v>
      </c>
      <c r="U959" s="14"/>
      <c r="V959" s="14"/>
      <c r="W959" s="15" t="str">
        <f t="shared" si="14"/>
        <v/>
      </c>
      <c r="X959" s="16"/>
    </row>
    <row r="960" spans="1:24" ht="70" x14ac:dyDescent="0.2">
      <c r="A960" s="11" t="s">
        <v>12824</v>
      </c>
      <c r="B960" s="11" t="s">
        <v>14078</v>
      </c>
      <c r="C960" s="13" t="s">
        <v>14190</v>
      </c>
      <c r="D960" s="9" t="s">
        <v>14191</v>
      </c>
      <c r="E960" s="11" t="s">
        <v>14192</v>
      </c>
      <c r="F960" s="11" t="s">
        <v>14193</v>
      </c>
      <c r="G960" s="11" t="s">
        <v>14194</v>
      </c>
      <c r="H960" s="11" t="s">
        <v>14195</v>
      </c>
      <c r="I960" s="11" t="s">
        <v>14196</v>
      </c>
      <c r="J960" s="11" t="s">
        <v>14197</v>
      </c>
      <c r="K960" s="11" t="s">
        <v>14198</v>
      </c>
      <c r="L960" s="11" t="s">
        <v>14199</v>
      </c>
      <c r="M960" s="11" t="s">
        <v>14200</v>
      </c>
      <c r="N960" s="11" t="s">
        <v>14201</v>
      </c>
      <c r="O960" s="11" t="s">
        <v>14202</v>
      </c>
      <c r="P960" s="11" t="s">
        <v>14203</v>
      </c>
      <c r="Q960" s="11" t="s">
        <v>87</v>
      </c>
      <c r="R960" s="11" t="s">
        <v>87</v>
      </c>
      <c r="S960" s="11" t="s">
        <v>87</v>
      </c>
      <c r="T960" s="11" t="s">
        <v>14204</v>
      </c>
      <c r="U960" s="14"/>
      <c r="V960" s="14"/>
      <c r="W960" s="15" t="str">
        <f t="shared" si="14"/>
        <v/>
      </c>
      <c r="X960" s="16"/>
    </row>
    <row r="961" spans="1:24" ht="70" x14ac:dyDescent="0.2">
      <c r="A961" s="11" t="s">
        <v>12824</v>
      </c>
      <c r="B961" s="11" t="s">
        <v>14078</v>
      </c>
      <c r="C961" s="13" t="s">
        <v>14205</v>
      </c>
      <c r="D961" s="9" t="s">
        <v>14206</v>
      </c>
      <c r="E961" s="11" t="s">
        <v>14207</v>
      </c>
      <c r="F961" s="11" t="s">
        <v>14208</v>
      </c>
      <c r="G961" s="11" t="s">
        <v>14209</v>
      </c>
      <c r="H961" s="11" t="s">
        <v>14210</v>
      </c>
      <c r="I961" s="11" t="s">
        <v>14211</v>
      </c>
      <c r="J961" s="11" t="s">
        <v>14212</v>
      </c>
      <c r="K961" s="11" t="s">
        <v>14213</v>
      </c>
      <c r="L961" s="11" t="s">
        <v>14214</v>
      </c>
      <c r="M961" s="11" t="s">
        <v>14215</v>
      </c>
      <c r="N961" s="11" t="s">
        <v>14216</v>
      </c>
      <c r="O961" s="11" t="s">
        <v>14217</v>
      </c>
      <c r="P961" s="11" t="s">
        <v>14218</v>
      </c>
      <c r="Q961" s="11" t="s">
        <v>3324</v>
      </c>
      <c r="R961" s="11" t="s">
        <v>87</v>
      </c>
      <c r="S961" s="11" t="s">
        <v>87</v>
      </c>
      <c r="T961" s="11" t="s">
        <v>14219</v>
      </c>
      <c r="U961" s="14"/>
      <c r="V961" s="14"/>
      <c r="W961" s="15" t="str">
        <f t="shared" si="14"/>
        <v/>
      </c>
      <c r="X961" s="16"/>
    </row>
    <row r="962" spans="1:24" ht="56" x14ac:dyDescent="0.2">
      <c r="A962" s="11" t="s">
        <v>12824</v>
      </c>
      <c r="B962" s="11" t="s">
        <v>14078</v>
      </c>
      <c r="C962" s="13" t="s">
        <v>14220</v>
      </c>
      <c r="D962" s="9" t="s">
        <v>14221</v>
      </c>
      <c r="E962" s="11" t="s">
        <v>14222</v>
      </c>
      <c r="F962" s="11" t="s">
        <v>14223</v>
      </c>
      <c r="G962" s="11" t="s">
        <v>14224</v>
      </c>
      <c r="H962" s="11" t="s">
        <v>14225</v>
      </c>
      <c r="I962" s="11" t="s">
        <v>14226</v>
      </c>
      <c r="J962" s="11" t="s">
        <v>14227</v>
      </c>
      <c r="K962" s="11" t="s">
        <v>14228</v>
      </c>
      <c r="L962" s="11" t="s">
        <v>14229</v>
      </c>
      <c r="M962" s="11" t="s">
        <v>14230</v>
      </c>
      <c r="N962" s="11" t="s">
        <v>14231</v>
      </c>
      <c r="O962" s="11" t="s">
        <v>3123</v>
      </c>
      <c r="P962" s="11" t="s">
        <v>3124</v>
      </c>
      <c r="Q962" s="11" t="s">
        <v>3324</v>
      </c>
      <c r="R962" s="11" t="s">
        <v>87</v>
      </c>
      <c r="S962" s="11" t="s">
        <v>87</v>
      </c>
      <c r="T962" s="11" t="s">
        <v>14232</v>
      </c>
      <c r="U962" s="14"/>
      <c r="V962" s="14"/>
      <c r="W962" s="15" t="str">
        <f t="shared" ref="W962:W1025" si="15">IF(AND(ISNUMBER(U962),ISNUMBER(V962)),V962-U962,"")</f>
        <v/>
      </c>
      <c r="X962" s="16"/>
    </row>
    <row r="963" spans="1:24" ht="70" x14ac:dyDescent="0.2">
      <c r="A963" s="11" t="s">
        <v>12824</v>
      </c>
      <c r="B963" s="11" t="s">
        <v>14078</v>
      </c>
      <c r="C963" s="13" t="s">
        <v>14233</v>
      </c>
      <c r="D963" s="9" t="s">
        <v>14234</v>
      </c>
      <c r="E963" s="11" t="s">
        <v>14235</v>
      </c>
      <c r="F963" s="11" t="s">
        <v>14236</v>
      </c>
      <c r="G963" s="11" t="s">
        <v>14237</v>
      </c>
      <c r="H963" s="11" t="s">
        <v>14238</v>
      </c>
      <c r="I963" s="11" t="s">
        <v>14239</v>
      </c>
      <c r="J963" s="11" t="s">
        <v>14240</v>
      </c>
      <c r="K963" s="11" t="s">
        <v>14241</v>
      </c>
      <c r="L963" s="11" t="s">
        <v>14242</v>
      </c>
      <c r="M963" s="11" t="s">
        <v>14243</v>
      </c>
      <c r="N963" s="11" t="s">
        <v>3379</v>
      </c>
      <c r="O963" s="11" t="s">
        <v>14244</v>
      </c>
      <c r="P963" s="11" t="s">
        <v>14245</v>
      </c>
      <c r="Q963" s="11" t="s">
        <v>2100</v>
      </c>
      <c r="R963" s="11" t="s">
        <v>87</v>
      </c>
      <c r="S963" s="11" t="s">
        <v>87</v>
      </c>
      <c r="T963" s="11" t="s">
        <v>14246</v>
      </c>
      <c r="U963" s="14"/>
      <c r="V963" s="14"/>
      <c r="W963" s="15" t="str">
        <f t="shared" si="15"/>
        <v/>
      </c>
      <c r="X963" s="16"/>
    </row>
    <row r="964" spans="1:24" ht="70" x14ac:dyDescent="0.2">
      <c r="A964" s="11" t="s">
        <v>12824</v>
      </c>
      <c r="B964" s="11" t="s">
        <v>14078</v>
      </c>
      <c r="C964" s="13" t="s">
        <v>14247</v>
      </c>
      <c r="D964" s="9" t="s">
        <v>14248</v>
      </c>
      <c r="E964" s="11" t="s">
        <v>14249</v>
      </c>
      <c r="F964" s="11" t="s">
        <v>14250</v>
      </c>
      <c r="G964" s="11" t="s">
        <v>14251</v>
      </c>
      <c r="H964" s="11" t="s">
        <v>14252</v>
      </c>
      <c r="I964" s="11" t="s">
        <v>14253</v>
      </c>
      <c r="J964" s="11" t="s">
        <v>14254</v>
      </c>
      <c r="K964" s="11" t="s">
        <v>14255</v>
      </c>
      <c r="L964" s="11" t="s">
        <v>14256</v>
      </c>
      <c r="M964" s="11" t="s">
        <v>14257</v>
      </c>
      <c r="N964" s="11" t="s">
        <v>14258</v>
      </c>
      <c r="O964" s="11" t="s">
        <v>14259</v>
      </c>
      <c r="P964" s="11" t="s">
        <v>12982</v>
      </c>
      <c r="Q964" s="11" t="s">
        <v>87</v>
      </c>
      <c r="R964" s="11" t="s">
        <v>87</v>
      </c>
      <c r="S964" s="11" t="s">
        <v>87</v>
      </c>
      <c r="T964" s="11" t="s">
        <v>14260</v>
      </c>
      <c r="U964" s="14"/>
      <c r="V964" s="14"/>
      <c r="W964" s="15" t="str">
        <f t="shared" si="15"/>
        <v/>
      </c>
      <c r="X964" s="16"/>
    </row>
    <row r="965" spans="1:24" ht="56" x14ac:dyDescent="0.2">
      <c r="A965" s="11" t="s">
        <v>12824</v>
      </c>
      <c r="B965" s="11" t="s">
        <v>14078</v>
      </c>
      <c r="C965" s="13" t="s">
        <v>14261</v>
      </c>
      <c r="D965" s="9" t="s">
        <v>14262</v>
      </c>
      <c r="E965" s="11" t="s">
        <v>14263</v>
      </c>
      <c r="F965" s="11" t="s">
        <v>14264</v>
      </c>
      <c r="G965" s="11" t="s">
        <v>14265</v>
      </c>
      <c r="H965" s="11" t="s">
        <v>14266</v>
      </c>
      <c r="I965" s="11" t="s">
        <v>14267</v>
      </c>
      <c r="J965" s="11" t="s">
        <v>14268</v>
      </c>
      <c r="K965" s="11" t="s">
        <v>14269</v>
      </c>
      <c r="L965" s="11" t="s">
        <v>14270</v>
      </c>
      <c r="M965" s="11" t="s">
        <v>14271</v>
      </c>
      <c r="N965" s="11" t="s">
        <v>14272</v>
      </c>
      <c r="O965" s="11" t="s">
        <v>14273</v>
      </c>
      <c r="P965" s="11" t="s">
        <v>14274</v>
      </c>
      <c r="Q965" s="11" t="s">
        <v>87</v>
      </c>
      <c r="R965" s="11" t="s">
        <v>87</v>
      </c>
      <c r="S965" s="11" t="s">
        <v>87</v>
      </c>
      <c r="T965" s="11" t="s">
        <v>14275</v>
      </c>
      <c r="U965" s="14"/>
      <c r="V965" s="14"/>
      <c r="W965" s="15" t="str">
        <f t="shared" si="15"/>
        <v/>
      </c>
      <c r="X965" s="16"/>
    </row>
    <row r="966" spans="1:24" ht="56" x14ac:dyDescent="0.2">
      <c r="A966" s="11" t="s">
        <v>12824</v>
      </c>
      <c r="B966" s="11" t="s">
        <v>14078</v>
      </c>
      <c r="C966" s="13" t="s">
        <v>14276</v>
      </c>
      <c r="D966" s="9" t="s">
        <v>14277</v>
      </c>
      <c r="E966" s="11" t="s">
        <v>14278</v>
      </c>
      <c r="F966" s="11" t="s">
        <v>14279</v>
      </c>
      <c r="G966" s="11" t="s">
        <v>14280</v>
      </c>
      <c r="H966" s="11" t="s">
        <v>14281</v>
      </c>
      <c r="I966" s="11" t="s">
        <v>14282</v>
      </c>
      <c r="J966" s="11" t="s">
        <v>14283</v>
      </c>
      <c r="K966" s="11" t="s">
        <v>14284</v>
      </c>
      <c r="L966" s="11" t="s">
        <v>14285</v>
      </c>
      <c r="M966" s="11" t="s">
        <v>14286</v>
      </c>
      <c r="N966" s="11" t="s">
        <v>14287</v>
      </c>
      <c r="O966" s="11" t="s">
        <v>14288</v>
      </c>
      <c r="P966" s="11" t="s">
        <v>14289</v>
      </c>
      <c r="Q966" s="11" t="s">
        <v>87</v>
      </c>
      <c r="R966" s="11" t="s">
        <v>87</v>
      </c>
      <c r="S966" s="11" t="s">
        <v>87</v>
      </c>
      <c r="T966" s="11" t="s">
        <v>14290</v>
      </c>
      <c r="U966" s="14"/>
      <c r="V966" s="14"/>
      <c r="W966" s="15" t="str">
        <f t="shared" si="15"/>
        <v/>
      </c>
      <c r="X966" s="16"/>
    </row>
    <row r="967" spans="1:24" ht="56" x14ac:dyDescent="0.2">
      <c r="A967" s="11" t="s">
        <v>12824</v>
      </c>
      <c r="B967" s="11" t="s">
        <v>14078</v>
      </c>
      <c r="C967" s="13" t="s">
        <v>14291</v>
      </c>
      <c r="D967" s="9" t="s">
        <v>14292</v>
      </c>
      <c r="E967" s="11" t="s">
        <v>14293</v>
      </c>
      <c r="F967" s="11" t="s">
        <v>14294</v>
      </c>
      <c r="G967" s="11" t="s">
        <v>14295</v>
      </c>
      <c r="H967" s="11" t="s">
        <v>14296</v>
      </c>
      <c r="I967" s="11" t="s">
        <v>14297</v>
      </c>
      <c r="J967" s="11" t="s">
        <v>14298</v>
      </c>
      <c r="K967" s="11" t="s">
        <v>14299</v>
      </c>
      <c r="L967" s="11" t="s">
        <v>14300</v>
      </c>
      <c r="M967" s="11" t="s">
        <v>14301</v>
      </c>
      <c r="N967" s="11" t="s">
        <v>7247</v>
      </c>
      <c r="O967" s="11" t="s">
        <v>14302</v>
      </c>
      <c r="P967" s="11" t="s">
        <v>14203</v>
      </c>
      <c r="Q967" s="11" t="s">
        <v>87</v>
      </c>
      <c r="R967" s="11" t="s">
        <v>87</v>
      </c>
      <c r="S967" s="11" t="s">
        <v>87</v>
      </c>
      <c r="T967" s="11" t="s">
        <v>14303</v>
      </c>
      <c r="U967" s="14"/>
      <c r="V967" s="14"/>
      <c r="W967" s="15" t="str">
        <f t="shared" si="15"/>
        <v/>
      </c>
      <c r="X967" s="16"/>
    </row>
    <row r="968" spans="1:24" ht="70" x14ac:dyDescent="0.2">
      <c r="A968" s="11" t="s">
        <v>12824</v>
      </c>
      <c r="B968" s="11" t="s">
        <v>14078</v>
      </c>
      <c r="C968" s="13" t="s">
        <v>14304</v>
      </c>
      <c r="D968" s="9" t="s">
        <v>14305</v>
      </c>
      <c r="E968" s="11" t="s">
        <v>14306</v>
      </c>
      <c r="F968" s="11" t="s">
        <v>14307</v>
      </c>
      <c r="G968" s="11" t="s">
        <v>14308</v>
      </c>
      <c r="H968" s="11" t="s">
        <v>14309</v>
      </c>
      <c r="I968" s="11" t="s">
        <v>14310</v>
      </c>
      <c r="J968" s="11" t="s">
        <v>14311</v>
      </c>
      <c r="K968" s="11" t="s">
        <v>14312</v>
      </c>
      <c r="L968" s="11" t="s">
        <v>14313</v>
      </c>
      <c r="M968" s="11" t="s">
        <v>14314</v>
      </c>
      <c r="N968" s="11" t="s">
        <v>12852</v>
      </c>
      <c r="O968" s="11" t="s">
        <v>12853</v>
      </c>
      <c r="P968" s="11" t="s">
        <v>14315</v>
      </c>
      <c r="Q968" s="11" t="s">
        <v>87</v>
      </c>
      <c r="R968" s="11" t="s">
        <v>87</v>
      </c>
      <c r="S968" s="11" t="s">
        <v>87</v>
      </c>
      <c r="T968" s="11" t="s">
        <v>14316</v>
      </c>
      <c r="U968" s="14"/>
      <c r="V968" s="14"/>
      <c r="W968" s="15" t="str">
        <f t="shared" si="15"/>
        <v/>
      </c>
      <c r="X968" s="16"/>
    </row>
    <row r="969" spans="1:24" ht="70" x14ac:dyDescent="0.2">
      <c r="A969" s="11" t="s">
        <v>12824</v>
      </c>
      <c r="B969" s="11" t="s">
        <v>14078</v>
      </c>
      <c r="C969" s="13" t="s">
        <v>14317</v>
      </c>
      <c r="D969" s="9" t="s">
        <v>14318</v>
      </c>
      <c r="E969" s="11" t="s">
        <v>14319</v>
      </c>
      <c r="F969" s="11" t="s">
        <v>14320</v>
      </c>
      <c r="G969" s="11" t="s">
        <v>14321</v>
      </c>
      <c r="H969" s="11" t="s">
        <v>14322</v>
      </c>
      <c r="I969" s="11" t="s">
        <v>14323</v>
      </c>
      <c r="J969" s="11" t="s">
        <v>14324</v>
      </c>
      <c r="K969" s="11" t="s">
        <v>14325</v>
      </c>
      <c r="L969" s="11" t="s">
        <v>14326</v>
      </c>
      <c r="M969" s="11" t="s">
        <v>14327</v>
      </c>
      <c r="N969" s="11" t="s">
        <v>9589</v>
      </c>
      <c r="O969" s="11" t="s">
        <v>14328</v>
      </c>
      <c r="P969" s="11" t="s">
        <v>9606</v>
      </c>
      <c r="Q969" s="11" t="s">
        <v>87</v>
      </c>
      <c r="R969" s="11" t="s">
        <v>87</v>
      </c>
      <c r="S969" s="11" t="s">
        <v>87</v>
      </c>
      <c r="T969" s="11" t="s">
        <v>14329</v>
      </c>
      <c r="U969" s="14"/>
      <c r="V969" s="14"/>
      <c r="W969" s="15" t="str">
        <f t="shared" si="15"/>
        <v/>
      </c>
      <c r="X969" s="16"/>
    </row>
    <row r="970" spans="1:24" ht="70" x14ac:dyDescent="0.2">
      <c r="A970" s="11" t="s">
        <v>12824</v>
      </c>
      <c r="B970" s="11" t="s">
        <v>14078</v>
      </c>
      <c r="C970" s="13" t="s">
        <v>14330</v>
      </c>
      <c r="D970" s="9" t="s">
        <v>14331</v>
      </c>
      <c r="E970" s="11" t="s">
        <v>14332</v>
      </c>
      <c r="F970" s="11" t="s">
        <v>14333</v>
      </c>
      <c r="G970" s="11" t="s">
        <v>14334</v>
      </c>
      <c r="H970" s="11" t="s">
        <v>14335</v>
      </c>
      <c r="I970" s="11" t="s">
        <v>14336</v>
      </c>
      <c r="J970" s="11" t="s">
        <v>14337</v>
      </c>
      <c r="K970" s="11" t="s">
        <v>14338</v>
      </c>
      <c r="L970" s="11" t="s">
        <v>14339</v>
      </c>
      <c r="M970" s="11" t="s">
        <v>14340</v>
      </c>
      <c r="N970" s="11" t="s">
        <v>14341</v>
      </c>
      <c r="O970" s="11" t="s">
        <v>14342</v>
      </c>
      <c r="P970" s="11" t="s">
        <v>14343</v>
      </c>
      <c r="Q970" s="11" t="s">
        <v>87</v>
      </c>
      <c r="R970" s="11" t="s">
        <v>87</v>
      </c>
      <c r="S970" s="11" t="s">
        <v>87</v>
      </c>
      <c r="T970" s="11" t="s">
        <v>14344</v>
      </c>
      <c r="U970" s="14"/>
      <c r="V970" s="14"/>
      <c r="W970" s="15" t="str">
        <f t="shared" si="15"/>
        <v/>
      </c>
      <c r="X970" s="16"/>
    </row>
    <row r="971" spans="1:24" ht="70" x14ac:dyDescent="0.2">
      <c r="A971" s="11" t="s">
        <v>12824</v>
      </c>
      <c r="B971" s="11" t="s">
        <v>14078</v>
      </c>
      <c r="C971" s="13" t="s">
        <v>14345</v>
      </c>
      <c r="D971" s="9" t="s">
        <v>14346</v>
      </c>
      <c r="E971" s="11" t="s">
        <v>14347</v>
      </c>
      <c r="F971" s="11" t="s">
        <v>14348</v>
      </c>
      <c r="G971" s="11" t="s">
        <v>14349</v>
      </c>
      <c r="H971" s="11" t="s">
        <v>14350</v>
      </c>
      <c r="I971" s="11" t="s">
        <v>14351</v>
      </c>
      <c r="J971" s="11" t="s">
        <v>14352</v>
      </c>
      <c r="K971" s="11" t="s">
        <v>14353</v>
      </c>
      <c r="L971" s="11" t="s">
        <v>14354</v>
      </c>
      <c r="M971" s="11" t="s">
        <v>14355</v>
      </c>
      <c r="N971" s="11" t="s">
        <v>14356</v>
      </c>
      <c r="O971" s="11" t="s">
        <v>14357</v>
      </c>
      <c r="P971" s="11" t="s">
        <v>14358</v>
      </c>
      <c r="Q971" s="11" t="s">
        <v>14359</v>
      </c>
      <c r="R971" s="11" t="s">
        <v>87</v>
      </c>
      <c r="S971" s="11" t="s">
        <v>87</v>
      </c>
      <c r="T971" s="11" t="s">
        <v>14360</v>
      </c>
      <c r="U971" s="14"/>
      <c r="V971" s="14"/>
      <c r="W971" s="15" t="str">
        <f t="shared" si="15"/>
        <v/>
      </c>
      <c r="X971" s="16"/>
    </row>
    <row r="972" spans="1:24" ht="70" x14ac:dyDescent="0.2">
      <c r="A972" s="11" t="s">
        <v>12824</v>
      </c>
      <c r="B972" s="11" t="s">
        <v>14078</v>
      </c>
      <c r="C972" s="13" t="s">
        <v>14361</v>
      </c>
      <c r="D972" s="9" t="s">
        <v>14362</v>
      </c>
      <c r="E972" s="11" t="s">
        <v>14363</v>
      </c>
      <c r="F972" s="11" t="s">
        <v>14364</v>
      </c>
      <c r="G972" s="11" t="s">
        <v>14365</v>
      </c>
      <c r="H972" s="11" t="s">
        <v>14366</v>
      </c>
      <c r="I972" s="11" t="s">
        <v>14367</v>
      </c>
      <c r="J972" s="11" t="s">
        <v>14368</v>
      </c>
      <c r="K972" s="11" t="s">
        <v>14369</v>
      </c>
      <c r="L972" s="11" t="s">
        <v>14370</v>
      </c>
      <c r="M972" s="11" t="s">
        <v>14371</v>
      </c>
      <c r="N972" s="11" t="s">
        <v>2901</v>
      </c>
      <c r="O972" s="11" t="s">
        <v>14372</v>
      </c>
      <c r="P972" s="11" t="s">
        <v>14373</v>
      </c>
      <c r="Q972" s="11" t="s">
        <v>4356</v>
      </c>
      <c r="R972" s="11" t="s">
        <v>87</v>
      </c>
      <c r="S972" s="11" t="s">
        <v>87</v>
      </c>
      <c r="T972" s="11" t="s">
        <v>14374</v>
      </c>
      <c r="U972" s="14"/>
      <c r="V972" s="14"/>
      <c r="W972" s="15" t="str">
        <f t="shared" si="15"/>
        <v/>
      </c>
      <c r="X972" s="16"/>
    </row>
    <row r="973" spans="1:24" ht="70" x14ac:dyDescent="0.2">
      <c r="A973" s="11" t="s">
        <v>12824</v>
      </c>
      <c r="B973" s="11" t="s">
        <v>14078</v>
      </c>
      <c r="C973" s="13" t="s">
        <v>14375</v>
      </c>
      <c r="D973" s="9" t="s">
        <v>14376</v>
      </c>
      <c r="E973" s="11" t="s">
        <v>14377</v>
      </c>
      <c r="F973" s="11" t="s">
        <v>14378</v>
      </c>
      <c r="G973" s="11" t="s">
        <v>14379</v>
      </c>
      <c r="H973" s="11" t="s">
        <v>14380</v>
      </c>
      <c r="I973" s="11" t="s">
        <v>14381</v>
      </c>
      <c r="J973" s="11" t="s">
        <v>14382</v>
      </c>
      <c r="K973" s="11" t="s">
        <v>14383</v>
      </c>
      <c r="L973" s="11" t="s">
        <v>14384</v>
      </c>
      <c r="M973" s="11" t="s">
        <v>14385</v>
      </c>
      <c r="N973" s="11" t="s">
        <v>14386</v>
      </c>
      <c r="O973" s="11" t="s">
        <v>14387</v>
      </c>
      <c r="P973" s="11" t="s">
        <v>14388</v>
      </c>
      <c r="Q973" s="11" t="s">
        <v>3324</v>
      </c>
      <c r="R973" s="11" t="s">
        <v>87</v>
      </c>
      <c r="S973" s="11" t="s">
        <v>87</v>
      </c>
      <c r="T973" s="11" t="s">
        <v>14389</v>
      </c>
      <c r="U973" s="14"/>
      <c r="V973" s="14"/>
      <c r="W973" s="15" t="str">
        <f t="shared" si="15"/>
        <v/>
      </c>
      <c r="X973" s="16"/>
    </row>
    <row r="974" spans="1:24" ht="56" x14ac:dyDescent="0.2">
      <c r="A974" s="11" t="s">
        <v>14390</v>
      </c>
      <c r="B974" s="11" t="s">
        <v>14391</v>
      </c>
      <c r="C974" s="13" t="s">
        <v>14392</v>
      </c>
      <c r="D974" s="9" t="s">
        <v>14393</v>
      </c>
      <c r="E974" s="11" t="s">
        <v>14394</v>
      </c>
      <c r="F974" s="11" t="s">
        <v>14395</v>
      </c>
      <c r="G974" s="11" t="s">
        <v>14396</v>
      </c>
      <c r="H974" s="11" t="s">
        <v>14397</v>
      </c>
      <c r="I974" s="11" t="s">
        <v>14398</v>
      </c>
      <c r="J974" s="11" t="s">
        <v>14399</v>
      </c>
      <c r="K974" s="11" t="s">
        <v>14400</v>
      </c>
      <c r="L974" s="11" t="s">
        <v>14401</v>
      </c>
      <c r="M974" s="11" t="s">
        <v>14402</v>
      </c>
      <c r="N974" s="11" t="s">
        <v>585</v>
      </c>
      <c r="O974" s="11" t="s">
        <v>14403</v>
      </c>
      <c r="P974" s="11" t="s">
        <v>14404</v>
      </c>
      <c r="Q974" s="11" t="s">
        <v>87</v>
      </c>
      <c r="R974" s="11" t="s">
        <v>14405</v>
      </c>
      <c r="S974" s="11" t="s">
        <v>14406</v>
      </c>
      <c r="T974" s="11" t="s">
        <v>14407</v>
      </c>
      <c r="U974" s="14"/>
      <c r="V974" s="14"/>
      <c r="W974" s="15" t="str">
        <f t="shared" si="15"/>
        <v/>
      </c>
      <c r="X974" s="16"/>
    </row>
    <row r="975" spans="1:24" ht="56" x14ac:dyDescent="0.2">
      <c r="A975" s="11" t="s">
        <v>14390</v>
      </c>
      <c r="B975" s="11" t="s">
        <v>14391</v>
      </c>
      <c r="C975" s="13" t="s">
        <v>14408</v>
      </c>
      <c r="D975" s="9" t="s">
        <v>14409</v>
      </c>
      <c r="E975" s="11" t="s">
        <v>14410</v>
      </c>
      <c r="F975" s="11" t="s">
        <v>14411</v>
      </c>
      <c r="G975" s="11" t="s">
        <v>14412</v>
      </c>
      <c r="H975" s="11" t="s">
        <v>14413</v>
      </c>
      <c r="I975" s="11" t="s">
        <v>14414</v>
      </c>
      <c r="J975" s="11" t="s">
        <v>14415</v>
      </c>
      <c r="K975" s="11" t="s">
        <v>14416</v>
      </c>
      <c r="L975" s="11" t="s">
        <v>14417</v>
      </c>
      <c r="M975" s="11" t="s">
        <v>14418</v>
      </c>
      <c r="N975" s="11" t="s">
        <v>14419</v>
      </c>
      <c r="O975" s="11" t="s">
        <v>14420</v>
      </c>
      <c r="P975" s="11" t="s">
        <v>14421</v>
      </c>
      <c r="Q975" s="11" t="s">
        <v>69</v>
      </c>
      <c r="R975" s="11" t="s">
        <v>14422</v>
      </c>
      <c r="S975" s="11" t="s">
        <v>14423</v>
      </c>
      <c r="T975" s="11" t="s">
        <v>14424</v>
      </c>
      <c r="U975" s="14"/>
      <c r="V975" s="14"/>
      <c r="W975" s="15" t="str">
        <f t="shared" si="15"/>
        <v/>
      </c>
      <c r="X975" s="16"/>
    </row>
    <row r="976" spans="1:24" ht="56" x14ac:dyDescent="0.2">
      <c r="A976" s="11" t="s">
        <v>14390</v>
      </c>
      <c r="B976" s="11" t="s">
        <v>14391</v>
      </c>
      <c r="C976" s="13" t="s">
        <v>14425</v>
      </c>
      <c r="D976" s="9" t="s">
        <v>14426</v>
      </c>
      <c r="E976" s="11" t="s">
        <v>14427</v>
      </c>
      <c r="F976" s="11" t="s">
        <v>14428</v>
      </c>
      <c r="G976" s="11" t="s">
        <v>14429</v>
      </c>
      <c r="H976" s="11" t="s">
        <v>14430</v>
      </c>
      <c r="I976" s="11" t="s">
        <v>14431</v>
      </c>
      <c r="J976" s="11" t="s">
        <v>14432</v>
      </c>
      <c r="K976" s="11" t="s">
        <v>14433</v>
      </c>
      <c r="L976" s="11" t="s">
        <v>14434</v>
      </c>
      <c r="M976" s="11" t="s">
        <v>14435</v>
      </c>
      <c r="N976" s="11" t="s">
        <v>14436</v>
      </c>
      <c r="O976" s="11" t="s">
        <v>8368</v>
      </c>
      <c r="P976" s="11" t="s">
        <v>5487</v>
      </c>
      <c r="Q976" s="11" t="s">
        <v>6437</v>
      </c>
      <c r="R976" s="11" t="s">
        <v>14437</v>
      </c>
      <c r="S976" s="11" t="s">
        <v>14438</v>
      </c>
      <c r="T976" s="11" t="s">
        <v>14439</v>
      </c>
      <c r="U976" s="14"/>
      <c r="V976" s="14"/>
      <c r="W976" s="15" t="str">
        <f t="shared" si="15"/>
        <v/>
      </c>
      <c r="X976" s="16"/>
    </row>
    <row r="977" spans="1:24" ht="56" x14ac:dyDescent="0.2">
      <c r="A977" s="11" t="s">
        <v>14390</v>
      </c>
      <c r="B977" s="11" t="s">
        <v>14391</v>
      </c>
      <c r="C977" s="13" t="s">
        <v>14440</v>
      </c>
      <c r="D977" s="9" t="s">
        <v>14441</v>
      </c>
      <c r="E977" s="11" t="s">
        <v>14442</v>
      </c>
      <c r="F977" s="11" t="s">
        <v>14443</v>
      </c>
      <c r="G977" s="11" t="s">
        <v>14444</v>
      </c>
      <c r="H977" s="11" t="s">
        <v>14445</v>
      </c>
      <c r="I977" s="11" t="s">
        <v>14446</v>
      </c>
      <c r="J977" s="11" t="s">
        <v>14447</v>
      </c>
      <c r="K977" s="11" t="s">
        <v>14448</v>
      </c>
      <c r="L977" s="11" t="s">
        <v>14449</v>
      </c>
      <c r="M977" s="11" t="s">
        <v>14450</v>
      </c>
      <c r="N977" s="11" t="s">
        <v>14451</v>
      </c>
      <c r="O977" s="11" t="s">
        <v>14452</v>
      </c>
      <c r="P977" s="11" t="s">
        <v>14453</v>
      </c>
      <c r="Q977" s="11" t="s">
        <v>87</v>
      </c>
      <c r="R977" s="11" t="s">
        <v>14454</v>
      </c>
      <c r="S977" s="11" t="s">
        <v>14455</v>
      </c>
      <c r="T977" s="11" t="s">
        <v>14456</v>
      </c>
      <c r="U977" s="14"/>
      <c r="V977" s="14"/>
      <c r="W977" s="15" t="str">
        <f t="shared" si="15"/>
        <v/>
      </c>
      <c r="X977" s="16"/>
    </row>
    <row r="978" spans="1:24" ht="56" x14ac:dyDescent="0.2">
      <c r="A978" s="11" t="s">
        <v>14390</v>
      </c>
      <c r="B978" s="11" t="s">
        <v>14391</v>
      </c>
      <c r="C978" s="13" t="s">
        <v>14457</v>
      </c>
      <c r="D978" s="9" t="s">
        <v>14458</v>
      </c>
      <c r="E978" s="11" t="s">
        <v>14459</v>
      </c>
      <c r="F978" s="11" t="s">
        <v>14460</v>
      </c>
      <c r="G978" s="11" t="s">
        <v>14461</v>
      </c>
      <c r="H978" s="11" t="s">
        <v>14462</v>
      </c>
      <c r="I978" s="11" t="s">
        <v>14463</v>
      </c>
      <c r="J978" s="11" t="s">
        <v>14464</v>
      </c>
      <c r="K978" s="11" t="s">
        <v>14465</v>
      </c>
      <c r="L978" s="11" t="s">
        <v>14466</v>
      </c>
      <c r="M978" s="11" t="s">
        <v>14467</v>
      </c>
      <c r="N978" s="11" t="s">
        <v>14468</v>
      </c>
      <c r="O978" s="11" t="s">
        <v>14469</v>
      </c>
      <c r="P978" s="11" t="s">
        <v>14470</v>
      </c>
      <c r="Q978" s="11" t="s">
        <v>87</v>
      </c>
      <c r="R978" s="11" t="s">
        <v>14471</v>
      </c>
      <c r="S978" s="11" t="s">
        <v>14472</v>
      </c>
      <c r="T978" s="11" t="s">
        <v>14473</v>
      </c>
      <c r="U978" s="14"/>
      <c r="V978" s="14"/>
      <c r="W978" s="15" t="str">
        <f t="shared" si="15"/>
        <v/>
      </c>
      <c r="X978" s="16"/>
    </row>
    <row r="979" spans="1:24" ht="70" x14ac:dyDescent="0.2">
      <c r="A979" s="11" t="s">
        <v>14390</v>
      </c>
      <c r="B979" s="11" t="s">
        <v>14391</v>
      </c>
      <c r="C979" s="13" t="s">
        <v>14474</v>
      </c>
      <c r="D979" s="9" t="s">
        <v>14475</v>
      </c>
      <c r="E979" s="11" t="s">
        <v>14476</v>
      </c>
      <c r="F979" s="11" t="s">
        <v>14477</v>
      </c>
      <c r="G979" s="11" t="s">
        <v>14478</v>
      </c>
      <c r="H979" s="11" t="s">
        <v>14479</v>
      </c>
      <c r="I979" s="11" t="s">
        <v>14480</v>
      </c>
      <c r="J979" s="11" t="s">
        <v>14481</v>
      </c>
      <c r="K979" s="11" t="s">
        <v>14482</v>
      </c>
      <c r="L979" s="11" t="s">
        <v>14483</v>
      </c>
      <c r="M979" s="11" t="s">
        <v>14484</v>
      </c>
      <c r="N979" s="11" t="s">
        <v>7717</v>
      </c>
      <c r="O979" s="11" t="s">
        <v>14485</v>
      </c>
      <c r="P979" s="11" t="s">
        <v>87</v>
      </c>
      <c r="Q979" s="11" t="s">
        <v>87</v>
      </c>
      <c r="R979" s="11" t="s">
        <v>14486</v>
      </c>
      <c r="S979" s="11" t="s">
        <v>14487</v>
      </c>
      <c r="T979" s="11" t="s">
        <v>14488</v>
      </c>
      <c r="U979" s="14"/>
      <c r="V979" s="14"/>
      <c r="W979" s="15" t="str">
        <f t="shared" si="15"/>
        <v/>
      </c>
      <c r="X979" s="16"/>
    </row>
    <row r="980" spans="1:24" ht="56" x14ac:dyDescent="0.2">
      <c r="A980" s="11" t="s">
        <v>14390</v>
      </c>
      <c r="B980" s="11" t="s">
        <v>14391</v>
      </c>
      <c r="C980" s="13" t="s">
        <v>14489</v>
      </c>
      <c r="D980" s="9" t="s">
        <v>14490</v>
      </c>
      <c r="E980" s="11" t="s">
        <v>14491</v>
      </c>
      <c r="F980" s="11" t="s">
        <v>14492</v>
      </c>
      <c r="G980" s="11" t="s">
        <v>14493</v>
      </c>
      <c r="H980" s="11" t="s">
        <v>14494</v>
      </c>
      <c r="I980" s="11" t="s">
        <v>14495</v>
      </c>
      <c r="J980" s="11" t="s">
        <v>14496</v>
      </c>
      <c r="K980" s="11" t="s">
        <v>14497</v>
      </c>
      <c r="L980" s="11" t="s">
        <v>14498</v>
      </c>
      <c r="M980" s="11" t="s">
        <v>14499</v>
      </c>
      <c r="N980" s="11" t="s">
        <v>14500</v>
      </c>
      <c r="O980" s="11" t="s">
        <v>287</v>
      </c>
      <c r="P980" s="11" t="s">
        <v>14501</v>
      </c>
      <c r="Q980" s="11" t="s">
        <v>289</v>
      </c>
      <c r="R980" s="11" t="s">
        <v>14502</v>
      </c>
      <c r="S980" s="11" t="s">
        <v>14503</v>
      </c>
      <c r="T980" s="11" t="s">
        <v>14504</v>
      </c>
      <c r="U980" s="14"/>
      <c r="V980" s="14"/>
      <c r="W980" s="15" t="str">
        <f t="shared" si="15"/>
        <v/>
      </c>
      <c r="X980" s="16"/>
    </row>
    <row r="981" spans="1:24" ht="56" x14ac:dyDescent="0.2">
      <c r="A981" s="11" t="s">
        <v>14390</v>
      </c>
      <c r="B981" s="11" t="s">
        <v>14391</v>
      </c>
      <c r="C981" s="13" t="s">
        <v>14505</v>
      </c>
      <c r="D981" s="9" t="s">
        <v>14506</v>
      </c>
      <c r="E981" s="11" t="s">
        <v>14507</v>
      </c>
      <c r="F981" s="11" t="s">
        <v>14508</v>
      </c>
      <c r="G981" s="11" t="s">
        <v>14509</v>
      </c>
      <c r="H981" s="11" t="s">
        <v>14510</v>
      </c>
      <c r="I981" s="11" t="s">
        <v>14511</v>
      </c>
      <c r="J981" s="11" t="s">
        <v>14512</v>
      </c>
      <c r="K981" s="11" t="s">
        <v>14513</v>
      </c>
      <c r="L981" s="11" t="s">
        <v>14514</v>
      </c>
      <c r="M981" s="11" t="s">
        <v>14515</v>
      </c>
      <c r="N981" s="11" t="s">
        <v>14516</v>
      </c>
      <c r="O981" s="11" t="s">
        <v>14517</v>
      </c>
      <c r="P981" s="11" t="s">
        <v>554</v>
      </c>
      <c r="Q981" s="11" t="s">
        <v>87</v>
      </c>
      <c r="R981" s="11" t="s">
        <v>14518</v>
      </c>
      <c r="S981" s="11" t="s">
        <v>14519</v>
      </c>
      <c r="T981" s="11" t="s">
        <v>14520</v>
      </c>
      <c r="U981" s="14"/>
      <c r="V981" s="14"/>
      <c r="W981" s="15" t="str">
        <f t="shared" si="15"/>
        <v/>
      </c>
      <c r="X981" s="16"/>
    </row>
    <row r="982" spans="1:24" ht="56" x14ac:dyDescent="0.2">
      <c r="A982" s="11" t="s">
        <v>14390</v>
      </c>
      <c r="B982" s="11" t="s">
        <v>14391</v>
      </c>
      <c r="C982" s="13" t="s">
        <v>14521</v>
      </c>
      <c r="D982" s="9" t="s">
        <v>14522</v>
      </c>
      <c r="E982" s="11" t="s">
        <v>14523</v>
      </c>
      <c r="F982" s="11" t="s">
        <v>14524</v>
      </c>
      <c r="G982" s="11" t="s">
        <v>14525</v>
      </c>
      <c r="H982" s="11" t="s">
        <v>14526</v>
      </c>
      <c r="I982" s="11" t="s">
        <v>14527</v>
      </c>
      <c r="J982" s="11" t="s">
        <v>14528</v>
      </c>
      <c r="K982" s="11" t="s">
        <v>14529</v>
      </c>
      <c r="L982" s="11" t="s">
        <v>14530</v>
      </c>
      <c r="M982" s="11" t="s">
        <v>14531</v>
      </c>
      <c r="N982" s="11" t="s">
        <v>14532</v>
      </c>
      <c r="O982" s="11" t="s">
        <v>14533</v>
      </c>
      <c r="P982" s="11" t="s">
        <v>7050</v>
      </c>
      <c r="Q982" s="11" t="s">
        <v>87</v>
      </c>
      <c r="R982" s="11" t="s">
        <v>14534</v>
      </c>
      <c r="S982" s="11" t="s">
        <v>14535</v>
      </c>
      <c r="T982" s="11" t="s">
        <v>14536</v>
      </c>
      <c r="U982" s="14"/>
      <c r="V982" s="14"/>
      <c r="W982" s="15" t="str">
        <f t="shared" si="15"/>
        <v/>
      </c>
      <c r="X982" s="16"/>
    </row>
    <row r="983" spans="1:24" ht="56" x14ac:dyDescent="0.2">
      <c r="A983" s="11" t="s">
        <v>14390</v>
      </c>
      <c r="B983" s="11" t="s">
        <v>14391</v>
      </c>
      <c r="C983" s="13" t="s">
        <v>14537</v>
      </c>
      <c r="D983" s="9" t="s">
        <v>14538</v>
      </c>
      <c r="E983" s="11" t="s">
        <v>14539</v>
      </c>
      <c r="F983" s="11" t="s">
        <v>14540</v>
      </c>
      <c r="G983" s="11" t="s">
        <v>14541</v>
      </c>
      <c r="H983" s="11" t="s">
        <v>14542</v>
      </c>
      <c r="I983" s="11" t="s">
        <v>14543</v>
      </c>
      <c r="J983" s="11" t="s">
        <v>14544</v>
      </c>
      <c r="K983" s="11" t="s">
        <v>14545</v>
      </c>
      <c r="L983" s="11" t="s">
        <v>14546</v>
      </c>
      <c r="M983" s="11" t="s">
        <v>14547</v>
      </c>
      <c r="N983" s="11" t="s">
        <v>14548</v>
      </c>
      <c r="O983" s="11" t="s">
        <v>14549</v>
      </c>
      <c r="P983" s="11" t="s">
        <v>2250</v>
      </c>
      <c r="Q983" s="11" t="s">
        <v>390</v>
      </c>
      <c r="R983" s="11" t="s">
        <v>14550</v>
      </c>
      <c r="S983" s="11" t="s">
        <v>14551</v>
      </c>
      <c r="T983" s="11" t="s">
        <v>14552</v>
      </c>
      <c r="U983" s="14"/>
      <c r="V983" s="14"/>
      <c r="W983" s="15" t="str">
        <f t="shared" si="15"/>
        <v/>
      </c>
      <c r="X983" s="16"/>
    </row>
    <row r="984" spans="1:24" ht="56" x14ac:dyDescent="0.2">
      <c r="A984" s="11" t="s">
        <v>14390</v>
      </c>
      <c r="B984" s="11" t="s">
        <v>14391</v>
      </c>
      <c r="C984" s="13" t="s">
        <v>14553</v>
      </c>
      <c r="D984" s="9" t="s">
        <v>14554</v>
      </c>
      <c r="E984" s="11" t="s">
        <v>14555</v>
      </c>
      <c r="F984" s="11" t="s">
        <v>14556</v>
      </c>
      <c r="G984" s="11" t="s">
        <v>14557</v>
      </c>
      <c r="H984" s="11" t="s">
        <v>14558</v>
      </c>
      <c r="I984" s="11" t="s">
        <v>14559</v>
      </c>
      <c r="J984" s="11" t="s">
        <v>14560</v>
      </c>
      <c r="K984" s="11" t="s">
        <v>14561</v>
      </c>
      <c r="L984" s="11" t="s">
        <v>14562</v>
      </c>
      <c r="M984" s="11" t="s">
        <v>14563</v>
      </c>
      <c r="N984" s="11" t="s">
        <v>14564</v>
      </c>
      <c r="O984" s="11" t="s">
        <v>14565</v>
      </c>
      <c r="P984" s="11" t="s">
        <v>14566</v>
      </c>
      <c r="Q984" s="11" t="s">
        <v>390</v>
      </c>
      <c r="R984" s="11" t="s">
        <v>14550</v>
      </c>
      <c r="S984" s="11" t="s">
        <v>14567</v>
      </c>
      <c r="T984" s="11" t="s">
        <v>14568</v>
      </c>
      <c r="U984" s="14"/>
      <c r="V984" s="14"/>
      <c r="W984" s="15" t="str">
        <f t="shared" si="15"/>
        <v/>
      </c>
      <c r="X984" s="16"/>
    </row>
    <row r="985" spans="1:24" ht="56" x14ac:dyDescent="0.2">
      <c r="A985" s="11" t="s">
        <v>14390</v>
      </c>
      <c r="B985" s="11" t="s">
        <v>14391</v>
      </c>
      <c r="C985" s="13" t="s">
        <v>14569</v>
      </c>
      <c r="D985" s="9" t="s">
        <v>14570</v>
      </c>
      <c r="E985" s="11" t="s">
        <v>14571</v>
      </c>
      <c r="F985" s="11" t="s">
        <v>14572</v>
      </c>
      <c r="G985" s="11" t="s">
        <v>14573</v>
      </c>
      <c r="H985" s="11" t="s">
        <v>14574</v>
      </c>
      <c r="I985" s="11" t="s">
        <v>14575</v>
      </c>
      <c r="J985" s="11" t="s">
        <v>14576</v>
      </c>
      <c r="K985" s="11" t="s">
        <v>14577</v>
      </c>
      <c r="L985" s="11" t="s">
        <v>14578</v>
      </c>
      <c r="M985" s="11" t="s">
        <v>14579</v>
      </c>
      <c r="N985" s="11" t="s">
        <v>14580</v>
      </c>
      <c r="O985" s="11" t="s">
        <v>14581</v>
      </c>
      <c r="P985" s="11" t="s">
        <v>14582</v>
      </c>
      <c r="Q985" s="11" t="s">
        <v>87</v>
      </c>
      <c r="R985" s="11" t="s">
        <v>14583</v>
      </c>
      <c r="S985" s="11" t="s">
        <v>14584</v>
      </c>
      <c r="T985" s="11" t="s">
        <v>14585</v>
      </c>
      <c r="U985" s="14"/>
      <c r="V985" s="14"/>
      <c r="W985" s="15" t="str">
        <f t="shared" si="15"/>
        <v/>
      </c>
      <c r="X985" s="16"/>
    </row>
    <row r="986" spans="1:24" ht="56" x14ac:dyDescent="0.2">
      <c r="A986" s="11" t="s">
        <v>14390</v>
      </c>
      <c r="B986" s="11" t="s">
        <v>14391</v>
      </c>
      <c r="C986" s="13" t="s">
        <v>14586</v>
      </c>
      <c r="D986" s="9" t="s">
        <v>14587</v>
      </c>
      <c r="E986" s="11" t="s">
        <v>14588</v>
      </c>
      <c r="F986" s="11" t="s">
        <v>14589</v>
      </c>
      <c r="G986" s="11" t="s">
        <v>14590</v>
      </c>
      <c r="H986" s="11" t="s">
        <v>14591</v>
      </c>
      <c r="I986" s="11" t="s">
        <v>14592</v>
      </c>
      <c r="J986" s="11" t="s">
        <v>14593</v>
      </c>
      <c r="K986" s="11" t="s">
        <v>14594</v>
      </c>
      <c r="L986" s="11" t="s">
        <v>14595</v>
      </c>
      <c r="M986" s="11" t="s">
        <v>14596</v>
      </c>
      <c r="N986" s="11" t="s">
        <v>14597</v>
      </c>
      <c r="O986" s="11" t="s">
        <v>14598</v>
      </c>
      <c r="P986" s="11" t="s">
        <v>14599</v>
      </c>
      <c r="Q986" s="11" t="s">
        <v>87</v>
      </c>
      <c r="R986" s="11" t="s">
        <v>14600</v>
      </c>
      <c r="S986" s="11" t="s">
        <v>14601</v>
      </c>
      <c r="T986" s="11" t="s">
        <v>14602</v>
      </c>
      <c r="U986" s="14"/>
      <c r="V986" s="14"/>
      <c r="W986" s="15" t="str">
        <f t="shared" si="15"/>
        <v/>
      </c>
      <c r="X986" s="16"/>
    </row>
    <row r="987" spans="1:24" ht="56" x14ac:dyDescent="0.2">
      <c r="A987" s="11" t="s">
        <v>14390</v>
      </c>
      <c r="B987" s="11" t="s">
        <v>14391</v>
      </c>
      <c r="C987" s="13" t="s">
        <v>14603</v>
      </c>
      <c r="D987" s="9" t="s">
        <v>14604</v>
      </c>
      <c r="E987" s="11" t="s">
        <v>14605</v>
      </c>
      <c r="F987" s="11" t="s">
        <v>14606</v>
      </c>
      <c r="G987" s="11" t="s">
        <v>14607</v>
      </c>
      <c r="H987" s="11" t="s">
        <v>14608</v>
      </c>
      <c r="I987" s="11" t="s">
        <v>14609</v>
      </c>
      <c r="J987" s="11" t="s">
        <v>14610</v>
      </c>
      <c r="K987" s="11" t="s">
        <v>14611</v>
      </c>
      <c r="L987" s="11" t="s">
        <v>14612</v>
      </c>
      <c r="M987" s="11" t="s">
        <v>14613</v>
      </c>
      <c r="N987" s="11" t="s">
        <v>14614</v>
      </c>
      <c r="O987" s="11" t="s">
        <v>14615</v>
      </c>
      <c r="P987" s="11" t="s">
        <v>14616</v>
      </c>
      <c r="Q987" s="11" t="s">
        <v>87</v>
      </c>
      <c r="R987" s="11" t="s">
        <v>12763</v>
      </c>
      <c r="S987" s="11" t="s">
        <v>14617</v>
      </c>
      <c r="T987" s="11" t="s">
        <v>14618</v>
      </c>
      <c r="U987" s="14"/>
      <c r="V987" s="14"/>
      <c r="W987" s="15" t="str">
        <f t="shared" si="15"/>
        <v/>
      </c>
      <c r="X987" s="16"/>
    </row>
    <row r="988" spans="1:24" ht="56" x14ac:dyDescent="0.2">
      <c r="A988" s="11" t="s">
        <v>14390</v>
      </c>
      <c r="B988" s="11" t="s">
        <v>14391</v>
      </c>
      <c r="C988" s="13" t="s">
        <v>14619</v>
      </c>
      <c r="D988" s="9" t="s">
        <v>14620</v>
      </c>
      <c r="E988" s="11" t="s">
        <v>14621</v>
      </c>
      <c r="F988" s="11" t="s">
        <v>14622</v>
      </c>
      <c r="G988" s="11" t="s">
        <v>14623</v>
      </c>
      <c r="H988" s="11" t="s">
        <v>14624</v>
      </c>
      <c r="I988" s="11" t="s">
        <v>14625</v>
      </c>
      <c r="J988" s="11" t="s">
        <v>14626</v>
      </c>
      <c r="K988" s="11" t="s">
        <v>14627</v>
      </c>
      <c r="L988" s="11" t="s">
        <v>14628</v>
      </c>
      <c r="M988" s="11" t="s">
        <v>14629</v>
      </c>
      <c r="N988" s="11" t="s">
        <v>14630</v>
      </c>
      <c r="O988" s="11" t="s">
        <v>14631</v>
      </c>
      <c r="P988" s="11" t="s">
        <v>14632</v>
      </c>
      <c r="Q988" s="11" t="s">
        <v>87</v>
      </c>
      <c r="R988" s="11" t="s">
        <v>14633</v>
      </c>
      <c r="S988" s="11" t="s">
        <v>14634</v>
      </c>
      <c r="T988" s="11" t="s">
        <v>14635</v>
      </c>
      <c r="U988" s="14"/>
      <c r="V988" s="14"/>
      <c r="W988" s="15" t="str">
        <f t="shared" si="15"/>
        <v/>
      </c>
      <c r="X988" s="16"/>
    </row>
    <row r="989" spans="1:24" ht="56" x14ac:dyDescent="0.2">
      <c r="A989" s="11" t="s">
        <v>14390</v>
      </c>
      <c r="B989" s="11" t="s">
        <v>14391</v>
      </c>
      <c r="C989" s="13" t="s">
        <v>14636</v>
      </c>
      <c r="D989" s="9" t="s">
        <v>14637</v>
      </c>
      <c r="E989" s="11" t="s">
        <v>14638</v>
      </c>
      <c r="F989" s="11" t="s">
        <v>14639</v>
      </c>
      <c r="G989" s="11" t="s">
        <v>14640</v>
      </c>
      <c r="H989" s="11" t="s">
        <v>14641</v>
      </c>
      <c r="I989" s="11" t="s">
        <v>14642</v>
      </c>
      <c r="J989" s="11" t="s">
        <v>14643</v>
      </c>
      <c r="K989" s="11" t="s">
        <v>14644</v>
      </c>
      <c r="L989" s="11" t="s">
        <v>14645</v>
      </c>
      <c r="M989" s="11" t="s">
        <v>14646</v>
      </c>
      <c r="N989" s="11" t="s">
        <v>14647</v>
      </c>
      <c r="O989" s="11" t="s">
        <v>14648</v>
      </c>
      <c r="P989" s="11" t="s">
        <v>14649</v>
      </c>
      <c r="Q989" s="11" t="s">
        <v>87</v>
      </c>
      <c r="R989" s="11" t="s">
        <v>14650</v>
      </c>
      <c r="S989" s="11" t="s">
        <v>14651</v>
      </c>
      <c r="T989" s="11" t="s">
        <v>14652</v>
      </c>
      <c r="U989" s="14"/>
      <c r="V989" s="14"/>
      <c r="W989" s="15" t="str">
        <f t="shared" si="15"/>
        <v/>
      </c>
      <c r="X989" s="16"/>
    </row>
    <row r="990" spans="1:24" ht="56" x14ac:dyDescent="0.2">
      <c r="A990" s="11" t="s">
        <v>14390</v>
      </c>
      <c r="B990" s="11" t="s">
        <v>14391</v>
      </c>
      <c r="C990" s="13" t="s">
        <v>14653</v>
      </c>
      <c r="D990" s="9" t="s">
        <v>14654</v>
      </c>
      <c r="E990" s="11" t="s">
        <v>14655</v>
      </c>
      <c r="F990" s="11" t="s">
        <v>14656</v>
      </c>
      <c r="G990" s="11" t="s">
        <v>14657</v>
      </c>
      <c r="H990" s="11" t="s">
        <v>14658</v>
      </c>
      <c r="I990" s="11" t="s">
        <v>14659</v>
      </c>
      <c r="J990" s="11" t="s">
        <v>14660</v>
      </c>
      <c r="K990" s="11" t="s">
        <v>14661</v>
      </c>
      <c r="L990" s="11" t="s">
        <v>14662</v>
      </c>
      <c r="M990" s="11" t="s">
        <v>14663</v>
      </c>
      <c r="N990" s="11" t="s">
        <v>9751</v>
      </c>
      <c r="O990" s="11" t="s">
        <v>14664</v>
      </c>
      <c r="P990" s="11" t="s">
        <v>14665</v>
      </c>
      <c r="Q990" s="11" t="s">
        <v>5981</v>
      </c>
      <c r="R990" s="11" t="s">
        <v>14666</v>
      </c>
      <c r="S990" s="11" t="s">
        <v>14667</v>
      </c>
      <c r="T990" s="11" t="s">
        <v>14668</v>
      </c>
      <c r="U990" s="14"/>
      <c r="V990" s="14"/>
      <c r="W990" s="15" t="str">
        <f t="shared" si="15"/>
        <v/>
      </c>
      <c r="X990" s="16"/>
    </row>
    <row r="991" spans="1:24" ht="56" x14ac:dyDescent="0.2">
      <c r="A991" s="11" t="s">
        <v>14390</v>
      </c>
      <c r="B991" s="11" t="s">
        <v>14391</v>
      </c>
      <c r="C991" s="13" t="s">
        <v>14669</v>
      </c>
      <c r="D991" s="9" t="s">
        <v>14670</v>
      </c>
      <c r="E991" s="11" t="s">
        <v>14671</v>
      </c>
      <c r="F991" s="11" t="s">
        <v>14672</v>
      </c>
      <c r="G991" s="11" t="s">
        <v>14673</v>
      </c>
      <c r="H991" s="11" t="s">
        <v>14674</v>
      </c>
      <c r="I991" s="11" t="s">
        <v>14675</v>
      </c>
      <c r="J991" s="11" t="s">
        <v>14676</v>
      </c>
      <c r="K991" s="11" t="s">
        <v>14677</v>
      </c>
      <c r="L991" s="11" t="s">
        <v>14678</v>
      </c>
      <c r="M991" s="11" t="s">
        <v>14679</v>
      </c>
      <c r="N991" s="11" t="s">
        <v>14680</v>
      </c>
      <c r="O991" s="11" t="s">
        <v>14681</v>
      </c>
      <c r="P991" s="11" t="s">
        <v>14682</v>
      </c>
      <c r="Q991" s="11" t="s">
        <v>87</v>
      </c>
      <c r="R991" s="11" t="s">
        <v>653</v>
      </c>
      <c r="S991" s="11" t="s">
        <v>14683</v>
      </c>
      <c r="T991" s="11" t="s">
        <v>14684</v>
      </c>
      <c r="U991" s="14"/>
      <c r="V991" s="14"/>
      <c r="W991" s="15" t="str">
        <f t="shared" si="15"/>
        <v/>
      </c>
      <c r="X991" s="16"/>
    </row>
    <row r="992" spans="1:24" ht="56" x14ac:dyDescent="0.2">
      <c r="A992" s="11" t="s">
        <v>14390</v>
      </c>
      <c r="B992" s="11" t="s">
        <v>14685</v>
      </c>
      <c r="C992" s="13" t="s">
        <v>14686</v>
      </c>
      <c r="D992" s="9" t="s">
        <v>14687</v>
      </c>
      <c r="E992" s="11" t="s">
        <v>14688</v>
      </c>
      <c r="F992" s="11" t="s">
        <v>14689</v>
      </c>
      <c r="G992" s="11" t="s">
        <v>14690</v>
      </c>
      <c r="H992" s="11" t="s">
        <v>14691</v>
      </c>
      <c r="I992" s="11" t="s">
        <v>14692</v>
      </c>
      <c r="J992" s="11" t="s">
        <v>14693</v>
      </c>
      <c r="K992" s="11" t="s">
        <v>14694</v>
      </c>
      <c r="L992" s="11" t="s">
        <v>14695</v>
      </c>
      <c r="M992" s="11" t="s">
        <v>14696</v>
      </c>
      <c r="N992" s="11" t="s">
        <v>14697</v>
      </c>
      <c r="O992" s="11" t="s">
        <v>14698</v>
      </c>
      <c r="P992" s="11" t="s">
        <v>14699</v>
      </c>
      <c r="Q992" s="11" t="s">
        <v>87</v>
      </c>
      <c r="R992" s="11" t="s">
        <v>14471</v>
      </c>
      <c r="S992" s="11" t="s">
        <v>14700</v>
      </c>
      <c r="T992" s="11" t="s">
        <v>14701</v>
      </c>
      <c r="U992" s="14"/>
      <c r="V992" s="14"/>
      <c r="W992" s="15" t="str">
        <f t="shared" si="15"/>
        <v/>
      </c>
      <c r="X992" s="16"/>
    </row>
    <row r="993" spans="1:24" ht="56" x14ac:dyDescent="0.2">
      <c r="A993" s="11" t="s">
        <v>14390</v>
      </c>
      <c r="B993" s="11" t="s">
        <v>14685</v>
      </c>
      <c r="C993" s="13" t="s">
        <v>14702</v>
      </c>
      <c r="D993" s="9" t="s">
        <v>14703</v>
      </c>
      <c r="E993" s="11" t="s">
        <v>14704</v>
      </c>
      <c r="F993" s="11" t="s">
        <v>14705</v>
      </c>
      <c r="G993" s="11" t="s">
        <v>14706</v>
      </c>
      <c r="H993" s="11" t="s">
        <v>14707</v>
      </c>
      <c r="I993" s="11" t="s">
        <v>14708</v>
      </c>
      <c r="J993" s="11" t="s">
        <v>14709</v>
      </c>
      <c r="K993" s="11" t="s">
        <v>14710</v>
      </c>
      <c r="L993" s="11" t="s">
        <v>14711</v>
      </c>
      <c r="M993" s="11" t="s">
        <v>14712</v>
      </c>
      <c r="N993" s="11" t="s">
        <v>14713</v>
      </c>
      <c r="O993" s="11" t="s">
        <v>14714</v>
      </c>
      <c r="P993" s="11" t="s">
        <v>14715</v>
      </c>
      <c r="Q993" s="11" t="s">
        <v>87</v>
      </c>
      <c r="R993" s="11" t="s">
        <v>14454</v>
      </c>
      <c r="S993" s="11" t="s">
        <v>14716</v>
      </c>
      <c r="T993" s="11" t="s">
        <v>14717</v>
      </c>
      <c r="U993" s="14"/>
      <c r="V993" s="14"/>
      <c r="W993" s="15" t="str">
        <f t="shared" si="15"/>
        <v/>
      </c>
      <c r="X993" s="16"/>
    </row>
    <row r="994" spans="1:24" ht="56" x14ac:dyDescent="0.2">
      <c r="A994" s="11" t="s">
        <v>14390</v>
      </c>
      <c r="B994" s="11" t="s">
        <v>14685</v>
      </c>
      <c r="C994" s="13" t="s">
        <v>14718</v>
      </c>
      <c r="D994" s="9" t="s">
        <v>14719</v>
      </c>
      <c r="E994" s="11" t="s">
        <v>14720</v>
      </c>
      <c r="F994" s="11" t="s">
        <v>14721</v>
      </c>
      <c r="G994" s="11" t="s">
        <v>14722</v>
      </c>
      <c r="H994" s="11" t="s">
        <v>14723</v>
      </c>
      <c r="I994" s="11" t="s">
        <v>14724</v>
      </c>
      <c r="J994" s="11" t="s">
        <v>14725</v>
      </c>
      <c r="K994" s="11" t="s">
        <v>14726</v>
      </c>
      <c r="L994" s="11" t="s">
        <v>14727</v>
      </c>
      <c r="M994" s="11" t="s">
        <v>14728</v>
      </c>
      <c r="N994" s="11" t="s">
        <v>14729</v>
      </c>
      <c r="O994" s="11" t="s">
        <v>14730</v>
      </c>
      <c r="P994" s="11" t="s">
        <v>87</v>
      </c>
      <c r="Q994" s="11" t="s">
        <v>87</v>
      </c>
      <c r="R994" s="11" t="s">
        <v>14454</v>
      </c>
      <c r="S994" s="11" t="s">
        <v>14731</v>
      </c>
      <c r="T994" s="11" t="s">
        <v>14732</v>
      </c>
      <c r="U994" s="14"/>
      <c r="V994" s="14"/>
      <c r="W994" s="15" t="str">
        <f t="shared" si="15"/>
        <v/>
      </c>
      <c r="X994" s="16"/>
    </row>
    <row r="995" spans="1:24" ht="56" x14ac:dyDescent="0.2">
      <c r="A995" s="11" t="s">
        <v>14390</v>
      </c>
      <c r="B995" s="11" t="s">
        <v>14685</v>
      </c>
      <c r="C995" s="13" t="s">
        <v>14733</v>
      </c>
      <c r="D995" s="9" t="s">
        <v>14734</v>
      </c>
      <c r="E995" s="11" t="s">
        <v>14735</v>
      </c>
      <c r="F995" s="11" t="s">
        <v>14736</v>
      </c>
      <c r="G995" s="11" t="s">
        <v>14737</v>
      </c>
      <c r="H995" s="11" t="s">
        <v>14738</v>
      </c>
      <c r="I995" s="11" t="s">
        <v>14739</v>
      </c>
      <c r="J995" s="11" t="s">
        <v>14740</v>
      </c>
      <c r="K995" s="11" t="s">
        <v>14741</v>
      </c>
      <c r="L995" s="11" t="s">
        <v>14742</v>
      </c>
      <c r="M995" s="11" t="s">
        <v>14743</v>
      </c>
      <c r="N995" s="11" t="s">
        <v>14744</v>
      </c>
      <c r="O995" s="11" t="s">
        <v>14745</v>
      </c>
      <c r="P995" s="11" t="s">
        <v>14746</v>
      </c>
      <c r="Q995" s="11" t="s">
        <v>87</v>
      </c>
      <c r="R995" s="11" t="s">
        <v>14747</v>
      </c>
      <c r="S995" s="11" t="s">
        <v>14748</v>
      </c>
      <c r="T995" s="11" t="s">
        <v>14749</v>
      </c>
      <c r="U995" s="14"/>
      <c r="V995" s="14"/>
      <c r="W995" s="15" t="str">
        <f t="shared" si="15"/>
        <v/>
      </c>
      <c r="X995" s="16"/>
    </row>
    <row r="996" spans="1:24" ht="56" x14ac:dyDescent="0.2">
      <c r="A996" s="11" t="s">
        <v>14390</v>
      </c>
      <c r="B996" s="11" t="s">
        <v>14685</v>
      </c>
      <c r="C996" s="13" t="s">
        <v>14750</v>
      </c>
      <c r="D996" s="9" t="s">
        <v>14751</v>
      </c>
      <c r="E996" s="11" t="s">
        <v>14752</v>
      </c>
      <c r="F996" s="11" t="s">
        <v>14753</v>
      </c>
      <c r="G996" s="11" t="s">
        <v>14754</v>
      </c>
      <c r="H996" s="11" t="s">
        <v>14755</v>
      </c>
      <c r="I996" s="11" t="s">
        <v>14756</v>
      </c>
      <c r="J996" s="11" t="s">
        <v>14757</v>
      </c>
      <c r="K996" s="11" t="s">
        <v>14758</v>
      </c>
      <c r="L996" s="11" t="s">
        <v>14759</v>
      </c>
      <c r="M996" s="11" t="s">
        <v>14760</v>
      </c>
      <c r="N996" s="11" t="s">
        <v>14761</v>
      </c>
      <c r="O996" s="11" t="s">
        <v>14762</v>
      </c>
      <c r="P996" s="11" t="s">
        <v>9709</v>
      </c>
      <c r="Q996" s="11" t="s">
        <v>87</v>
      </c>
      <c r="R996" s="11" t="s">
        <v>14763</v>
      </c>
      <c r="S996" s="11" t="s">
        <v>14764</v>
      </c>
      <c r="T996" s="11" t="s">
        <v>14765</v>
      </c>
      <c r="U996" s="14"/>
      <c r="V996" s="14"/>
      <c r="W996" s="15" t="str">
        <f t="shared" si="15"/>
        <v/>
      </c>
      <c r="X996" s="16"/>
    </row>
    <row r="997" spans="1:24" ht="56" x14ac:dyDescent="0.2">
      <c r="A997" s="11" t="s">
        <v>14390</v>
      </c>
      <c r="B997" s="11" t="s">
        <v>14685</v>
      </c>
      <c r="C997" s="13" t="s">
        <v>14766</v>
      </c>
      <c r="D997" s="9" t="s">
        <v>14767</v>
      </c>
      <c r="E997" s="11" t="s">
        <v>14768</v>
      </c>
      <c r="F997" s="11" t="s">
        <v>14769</v>
      </c>
      <c r="G997" s="11" t="s">
        <v>14770</v>
      </c>
      <c r="H997" s="11" t="s">
        <v>14771</v>
      </c>
      <c r="I997" s="11" t="s">
        <v>14772</v>
      </c>
      <c r="J997" s="11" t="s">
        <v>14773</v>
      </c>
      <c r="K997" s="11" t="s">
        <v>14774</v>
      </c>
      <c r="L997" s="11" t="s">
        <v>14775</v>
      </c>
      <c r="M997" s="11" t="s">
        <v>14776</v>
      </c>
      <c r="N997" s="11" t="s">
        <v>14777</v>
      </c>
      <c r="O997" s="11" t="s">
        <v>14778</v>
      </c>
      <c r="P997" s="11" t="s">
        <v>14779</v>
      </c>
      <c r="Q997" s="11" t="s">
        <v>1263</v>
      </c>
      <c r="R997" s="11" t="s">
        <v>14780</v>
      </c>
      <c r="S997" s="11" t="s">
        <v>14781</v>
      </c>
      <c r="T997" s="11" t="s">
        <v>14782</v>
      </c>
      <c r="U997" s="14"/>
      <c r="V997" s="14"/>
      <c r="W997" s="15" t="str">
        <f t="shared" si="15"/>
        <v/>
      </c>
      <c r="X997" s="16"/>
    </row>
    <row r="998" spans="1:24" ht="42" x14ac:dyDescent="0.2">
      <c r="A998" s="11" t="s">
        <v>14390</v>
      </c>
      <c r="B998" s="11" t="s">
        <v>14685</v>
      </c>
      <c r="C998" s="13" t="s">
        <v>14783</v>
      </c>
      <c r="D998" s="9" t="s">
        <v>14784</v>
      </c>
      <c r="E998" s="11" t="s">
        <v>14785</v>
      </c>
      <c r="F998" s="11" t="s">
        <v>14786</v>
      </c>
      <c r="G998" s="11" t="s">
        <v>14787</v>
      </c>
      <c r="H998" s="11" t="s">
        <v>14788</v>
      </c>
      <c r="I998" s="11" t="s">
        <v>14789</v>
      </c>
      <c r="J998" s="11" t="s">
        <v>14790</v>
      </c>
      <c r="K998" s="11" t="s">
        <v>14791</v>
      </c>
      <c r="L998" s="11" t="s">
        <v>14792</v>
      </c>
      <c r="M998" s="11" t="s">
        <v>14793</v>
      </c>
      <c r="N998" s="11" t="s">
        <v>14794</v>
      </c>
      <c r="O998" s="11" t="s">
        <v>14795</v>
      </c>
      <c r="P998" s="11" t="s">
        <v>9709</v>
      </c>
      <c r="Q998" s="11" t="s">
        <v>87</v>
      </c>
      <c r="R998" s="11" t="s">
        <v>14747</v>
      </c>
      <c r="S998" s="11" t="s">
        <v>14796</v>
      </c>
      <c r="T998" s="11" t="s">
        <v>14797</v>
      </c>
      <c r="U998" s="14"/>
      <c r="V998" s="14"/>
      <c r="W998" s="15" t="str">
        <f t="shared" si="15"/>
        <v/>
      </c>
      <c r="X998" s="16"/>
    </row>
    <row r="999" spans="1:24" ht="56" x14ac:dyDescent="0.2">
      <c r="A999" s="11" t="s">
        <v>14390</v>
      </c>
      <c r="B999" s="11" t="s">
        <v>14685</v>
      </c>
      <c r="C999" s="13" t="s">
        <v>14798</v>
      </c>
      <c r="D999" s="9" t="s">
        <v>14799</v>
      </c>
      <c r="E999" s="11" t="s">
        <v>14800</v>
      </c>
      <c r="F999" s="11" t="s">
        <v>14801</v>
      </c>
      <c r="G999" s="11" t="s">
        <v>14802</v>
      </c>
      <c r="H999" s="11" t="s">
        <v>14803</v>
      </c>
      <c r="I999" s="11" t="s">
        <v>14804</v>
      </c>
      <c r="J999" s="11" t="s">
        <v>14805</v>
      </c>
      <c r="K999" s="11" t="s">
        <v>14806</v>
      </c>
      <c r="L999" s="11" t="s">
        <v>14807</v>
      </c>
      <c r="M999" s="11" t="s">
        <v>14808</v>
      </c>
      <c r="N999" s="11" t="s">
        <v>14809</v>
      </c>
      <c r="O999" s="11" t="s">
        <v>14810</v>
      </c>
      <c r="P999" s="11" t="s">
        <v>14811</v>
      </c>
      <c r="Q999" s="11" t="s">
        <v>14812</v>
      </c>
      <c r="R999" s="11" t="s">
        <v>14813</v>
      </c>
      <c r="S999" s="11" t="s">
        <v>14814</v>
      </c>
      <c r="T999" s="11" t="s">
        <v>14815</v>
      </c>
      <c r="U999" s="14"/>
      <c r="V999" s="14"/>
      <c r="W999" s="15" t="str">
        <f t="shared" si="15"/>
        <v/>
      </c>
      <c r="X999" s="16"/>
    </row>
    <row r="1000" spans="1:24" ht="56" x14ac:dyDescent="0.2">
      <c r="A1000" s="11" t="s">
        <v>14390</v>
      </c>
      <c r="B1000" s="11" t="s">
        <v>14685</v>
      </c>
      <c r="C1000" s="13" t="s">
        <v>14816</v>
      </c>
      <c r="D1000" s="9" t="s">
        <v>14817</v>
      </c>
      <c r="E1000" s="11" t="s">
        <v>14818</v>
      </c>
      <c r="F1000" s="11" t="s">
        <v>14819</v>
      </c>
      <c r="G1000" s="11" t="s">
        <v>14820</v>
      </c>
      <c r="H1000" s="11" t="s">
        <v>14821</v>
      </c>
      <c r="I1000" s="11" t="s">
        <v>14822</v>
      </c>
      <c r="J1000" s="11" t="s">
        <v>14823</v>
      </c>
      <c r="K1000" s="11" t="s">
        <v>14824</v>
      </c>
      <c r="L1000" s="11" t="s">
        <v>14825</v>
      </c>
      <c r="M1000" s="11" t="s">
        <v>14826</v>
      </c>
      <c r="N1000" s="11" t="s">
        <v>14827</v>
      </c>
      <c r="O1000" s="11" t="s">
        <v>14828</v>
      </c>
      <c r="P1000" s="11" t="s">
        <v>14829</v>
      </c>
      <c r="Q1000" s="11" t="s">
        <v>87</v>
      </c>
      <c r="R1000" s="11" t="s">
        <v>14830</v>
      </c>
      <c r="S1000" s="11" t="s">
        <v>14831</v>
      </c>
      <c r="T1000" s="11" t="s">
        <v>14832</v>
      </c>
      <c r="U1000" s="14"/>
      <c r="V1000" s="14"/>
      <c r="W1000" s="15" t="str">
        <f t="shared" si="15"/>
        <v/>
      </c>
      <c r="X1000" s="16"/>
    </row>
    <row r="1001" spans="1:24" ht="56" x14ac:dyDescent="0.2">
      <c r="A1001" s="11" t="s">
        <v>14390</v>
      </c>
      <c r="B1001" s="11" t="s">
        <v>14685</v>
      </c>
      <c r="C1001" s="13" t="s">
        <v>14833</v>
      </c>
      <c r="D1001" s="9" t="s">
        <v>14834</v>
      </c>
      <c r="E1001" s="11" t="s">
        <v>14835</v>
      </c>
      <c r="F1001" s="11" t="s">
        <v>14836</v>
      </c>
      <c r="G1001" s="11" t="s">
        <v>14837</v>
      </c>
      <c r="H1001" s="11" t="s">
        <v>14838</v>
      </c>
      <c r="I1001" s="11" t="s">
        <v>14839</v>
      </c>
      <c r="J1001" s="11" t="s">
        <v>14840</v>
      </c>
      <c r="K1001" s="11" t="s">
        <v>14841</v>
      </c>
      <c r="L1001" s="11" t="s">
        <v>14842</v>
      </c>
      <c r="M1001" s="11" t="s">
        <v>14843</v>
      </c>
      <c r="N1001" s="11" t="s">
        <v>5675</v>
      </c>
      <c r="O1001" s="11" t="s">
        <v>14844</v>
      </c>
      <c r="P1001" s="11" t="s">
        <v>87</v>
      </c>
      <c r="Q1001" s="11" t="s">
        <v>87</v>
      </c>
      <c r="R1001" s="11" t="s">
        <v>14454</v>
      </c>
      <c r="S1001" s="11" t="s">
        <v>14845</v>
      </c>
      <c r="T1001" s="11" t="s">
        <v>14846</v>
      </c>
      <c r="U1001" s="14"/>
      <c r="V1001" s="14"/>
      <c r="W1001" s="15" t="str">
        <f t="shared" si="15"/>
        <v/>
      </c>
      <c r="X1001" s="16"/>
    </row>
    <row r="1002" spans="1:24" ht="56" x14ac:dyDescent="0.2">
      <c r="A1002" s="11" t="s">
        <v>14390</v>
      </c>
      <c r="B1002" s="11" t="s">
        <v>14685</v>
      </c>
      <c r="C1002" s="13" t="s">
        <v>14847</v>
      </c>
      <c r="D1002" s="9" t="s">
        <v>14848</v>
      </c>
      <c r="E1002" s="11" t="s">
        <v>14849</v>
      </c>
      <c r="F1002" s="11" t="s">
        <v>14850</v>
      </c>
      <c r="G1002" s="11" t="s">
        <v>14851</v>
      </c>
      <c r="H1002" s="11" t="s">
        <v>14852</v>
      </c>
      <c r="I1002" s="11" t="s">
        <v>14853</v>
      </c>
      <c r="J1002" s="11" t="s">
        <v>14854</v>
      </c>
      <c r="K1002" s="11" t="s">
        <v>14855</v>
      </c>
      <c r="L1002" s="11" t="s">
        <v>14856</v>
      </c>
      <c r="M1002" s="11" t="s">
        <v>14857</v>
      </c>
      <c r="N1002" s="11" t="s">
        <v>14858</v>
      </c>
      <c r="O1002" s="11" t="s">
        <v>14859</v>
      </c>
      <c r="P1002" s="11" t="s">
        <v>14860</v>
      </c>
      <c r="Q1002" s="11" t="s">
        <v>87</v>
      </c>
      <c r="R1002" s="11" t="s">
        <v>14518</v>
      </c>
      <c r="S1002" s="11" t="s">
        <v>14861</v>
      </c>
      <c r="T1002" s="11" t="s">
        <v>14862</v>
      </c>
      <c r="U1002" s="14"/>
      <c r="V1002" s="14"/>
      <c r="W1002" s="15" t="str">
        <f t="shared" si="15"/>
        <v/>
      </c>
      <c r="X1002" s="16"/>
    </row>
    <row r="1003" spans="1:24" ht="56" x14ac:dyDescent="0.2">
      <c r="A1003" s="11" t="s">
        <v>14390</v>
      </c>
      <c r="B1003" s="11" t="s">
        <v>14685</v>
      </c>
      <c r="C1003" s="13" t="s">
        <v>14863</v>
      </c>
      <c r="D1003" s="9" t="s">
        <v>14864</v>
      </c>
      <c r="E1003" s="11" t="s">
        <v>14865</v>
      </c>
      <c r="F1003" s="11" t="s">
        <v>14866</v>
      </c>
      <c r="G1003" s="11" t="s">
        <v>14867</v>
      </c>
      <c r="H1003" s="11" t="s">
        <v>14868</v>
      </c>
      <c r="I1003" s="11" t="s">
        <v>14869</v>
      </c>
      <c r="J1003" s="11" t="s">
        <v>14870</v>
      </c>
      <c r="K1003" s="11" t="s">
        <v>14871</v>
      </c>
      <c r="L1003" s="11" t="s">
        <v>14872</v>
      </c>
      <c r="M1003" s="11" t="s">
        <v>14873</v>
      </c>
      <c r="N1003" s="11" t="s">
        <v>14874</v>
      </c>
      <c r="O1003" s="11" t="s">
        <v>14875</v>
      </c>
      <c r="P1003" s="11" t="s">
        <v>14876</v>
      </c>
      <c r="Q1003" s="11" t="s">
        <v>87</v>
      </c>
      <c r="R1003" s="11" t="s">
        <v>14830</v>
      </c>
      <c r="S1003" s="11" t="s">
        <v>14877</v>
      </c>
      <c r="T1003" s="11" t="s">
        <v>14878</v>
      </c>
      <c r="U1003" s="14"/>
      <c r="V1003" s="14"/>
      <c r="W1003" s="15" t="str">
        <f t="shared" si="15"/>
        <v/>
      </c>
      <c r="X1003" s="16"/>
    </row>
    <row r="1004" spans="1:24" ht="56" x14ac:dyDescent="0.2">
      <c r="A1004" s="11" t="s">
        <v>14390</v>
      </c>
      <c r="B1004" s="11" t="s">
        <v>14685</v>
      </c>
      <c r="C1004" s="13" t="s">
        <v>14879</v>
      </c>
      <c r="D1004" s="9" t="s">
        <v>14880</v>
      </c>
      <c r="E1004" s="11" t="s">
        <v>14881</v>
      </c>
      <c r="F1004" s="11" t="s">
        <v>14882</v>
      </c>
      <c r="G1004" s="11" t="s">
        <v>14883</v>
      </c>
      <c r="H1004" s="11" t="s">
        <v>14884</v>
      </c>
      <c r="I1004" s="11" t="s">
        <v>14885</v>
      </c>
      <c r="J1004" s="11" t="s">
        <v>14886</v>
      </c>
      <c r="K1004" s="11" t="s">
        <v>14887</v>
      </c>
      <c r="L1004" s="11" t="s">
        <v>14888</v>
      </c>
      <c r="M1004" s="11" t="s">
        <v>14889</v>
      </c>
      <c r="N1004" s="11" t="s">
        <v>3795</v>
      </c>
      <c r="O1004" s="11" t="s">
        <v>14890</v>
      </c>
      <c r="P1004" s="11" t="s">
        <v>14891</v>
      </c>
      <c r="Q1004" s="11" t="s">
        <v>390</v>
      </c>
      <c r="R1004" s="11" t="s">
        <v>14550</v>
      </c>
      <c r="S1004" s="11" t="s">
        <v>14892</v>
      </c>
      <c r="T1004" s="11" t="s">
        <v>14893</v>
      </c>
      <c r="U1004" s="14"/>
      <c r="V1004" s="14"/>
      <c r="W1004" s="15" t="str">
        <f t="shared" si="15"/>
        <v/>
      </c>
      <c r="X1004" s="16"/>
    </row>
    <row r="1005" spans="1:24" ht="56" x14ac:dyDescent="0.2">
      <c r="A1005" s="11" t="s">
        <v>14390</v>
      </c>
      <c r="B1005" s="11" t="s">
        <v>14685</v>
      </c>
      <c r="C1005" s="13" t="s">
        <v>14894</v>
      </c>
      <c r="D1005" s="9" t="s">
        <v>14895</v>
      </c>
      <c r="E1005" s="11" t="s">
        <v>14896</v>
      </c>
      <c r="F1005" s="11" t="s">
        <v>14897</v>
      </c>
      <c r="G1005" s="11" t="s">
        <v>14898</v>
      </c>
      <c r="H1005" s="11" t="s">
        <v>14899</v>
      </c>
      <c r="I1005" s="11" t="s">
        <v>14900</v>
      </c>
      <c r="J1005" s="11" t="s">
        <v>14901</v>
      </c>
      <c r="K1005" s="11" t="s">
        <v>14902</v>
      </c>
      <c r="L1005" s="11" t="s">
        <v>14903</v>
      </c>
      <c r="M1005" s="11" t="s">
        <v>14904</v>
      </c>
      <c r="N1005" s="11" t="s">
        <v>14827</v>
      </c>
      <c r="O1005" s="11" t="s">
        <v>14905</v>
      </c>
      <c r="P1005" s="11" t="s">
        <v>14906</v>
      </c>
      <c r="Q1005" s="11" t="s">
        <v>87</v>
      </c>
      <c r="R1005" s="11" t="s">
        <v>14486</v>
      </c>
      <c r="S1005" s="11" t="s">
        <v>14907</v>
      </c>
      <c r="T1005" s="11" t="s">
        <v>14908</v>
      </c>
      <c r="U1005" s="14"/>
      <c r="V1005" s="14"/>
      <c r="W1005" s="15" t="str">
        <f t="shared" si="15"/>
        <v/>
      </c>
      <c r="X1005" s="16"/>
    </row>
    <row r="1006" spans="1:24" ht="56" x14ac:dyDescent="0.2">
      <c r="A1006" s="11" t="s">
        <v>14390</v>
      </c>
      <c r="B1006" s="11" t="s">
        <v>14685</v>
      </c>
      <c r="C1006" s="13" t="s">
        <v>14909</v>
      </c>
      <c r="D1006" s="9" t="s">
        <v>14910</v>
      </c>
      <c r="E1006" s="11" t="s">
        <v>14911</v>
      </c>
      <c r="F1006" s="11" t="s">
        <v>14912</v>
      </c>
      <c r="G1006" s="11" t="s">
        <v>14913</v>
      </c>
      <c r="H1006" s="11" t="s">
        <v>14914</v>
      </c>
      <c r="I1006" s="11" t="s">
        <v>14915</v>
      </c>
      <c r="J1006" s="11" t="s">
        <v>14916</v>
      </c>
      <c r="K1006" s="11" t="s">
        <v>14917</v>
      </c>
      <c r="L1006" s="11" t="s">
        <v>14918</v>
      </c>
      <c r="M1006" s="11" t="s">
        <v>14919</v>
      </c>
      <c r="N1006" s="11" t="s">
        <v>14920</v>
      </c>
      <c r="O1006" s="11" t="s">
        <v>14921</v>
      </c>
      <c r="P1006" s="11" t="s">
        <v>4737</v>
      </c>
      <c r="Q1006" s="11" t="s">
        <v>87</v>
      </c>
      <c r="R1006" s="11" t="s">
        <v>14763</v>
      </c>
      <c r="S1006" s="11" t="s">
        <v>14922</v>
      </c>
      <c r="T1006" s="11" t="s">
        <v>14923</v>
      </c>
      <c r="U1006" s="14"/>
      <c r="V1006" s="14"/>
      <c r="W1006" s="15" t="str">
        <f t="shared" si="15"/>
        <v/>
      </c>
      <c r="X1006" s="16"/>
    </row>
    <row r="1007" spans="1:24" ht="56" x14ac:dyDescent="0.2">
      <c r="A1007" s="11" t="s">
        <v>14390</v>
      </c>
      <c r="B1007" s="11" t="s">
        <v>14685</v>
      </c>
      <c r="C1007" s="13" t="s">
        <v>14924</v>
      </c>
      <c r="D1007" s="9" t="s">
        <v>14925</v>
      </c>
      <c r="E1007" s="11" t="s">
        <v>14926</v>
      </c>
      <c r="F1007" s="11" t="s">
        <v>14927</v>
      </c>
      <c r="G1007" s="11" t="s">
        <v>14928</v>
      </c>
      <c r="H1007" s="11" t="s">
        <v>14929</v>
      </c>
      <c r="I1007" s="11" t="s">
        <v>14930</v>
      </c>
      <c r="J1007" s="11" t="s">
        <v>14931</v>
      </c>
      <c r="K1007" s="11" t="s">
        <v>14932</v>
      </c>
      <c r="L1007" s="11" t="s">
        <v>14933</v>
      </c>
      <c r="M1007" s="11" t="s">
        <v>14934</v>
      </c>
      <c r="N1007" s="11" t="s">
        <v>14935</v>
      </c>
      <c r="O1007" s="11" t="s">
        <v>14936</v>
      </c>
      <c r="P1007" s="11" t="s">
        <v>14937</v>
      </c>
      <c r="Q1007" s="11" t="s">
        <v>87</v>
      </c>
      <c r="R1007" s="11" t="s">
        <v>14938</v>
      </c>
      <c r="S1007" s="11" t="s">
        <v>14939</v>
      </c>
      <c r="T1007" s="11" t="s">
        <v>14940</v>
      </c>
      <c r="U1007" s="14"/>
      <c r="V1007" s="14"/>
      <c r="W1007" s="15" t="str">
        <f t="shared" si="15"/>
        <v/>
      </c>
      <c r="X1007" s="16"/>
    </row>
    <row r="1008" spans="1:24" ht="56" x14ac:dyDescent="0.2">
      <c r="A1008" s="11" t="s">
        <v>14390</v>
      </c>
      <c r="B1008" s="11" t="s">
        <v>14685</v>
      </c>
      <c r="C1008" s="13" t="s">
        <v>14941</v>
      </c>
      <c r="D1008" s="9" t="s">
        <v>14942</v>
      </c>
      <c r="E1008" s="11" t="s">
        <v>14943</v>
      </c>
      <c r="F1008" s="11" t="s">
        <v>14944</v>
      </c>
      <c r="G1008" s="11" t="s">
        <v>14945</v>
      </c>
      <c r="H1008" s="11" t="s">
        <v>14946</v>
      </c>
      <c r="I1008" s="11" t="s">
        <v>14947</v>
      </c>
      <c r="J1008" s="11" t="s">
        <v>14948</v>
      </c>
      <c r="K1008" s="11" t="s">
        <v>14949</v>
      </c>
      <c r="L1008" s="11" t="s">
        <v>14950</v>
      </c>
      <c r="M1008" s="11" t="s">
        <v>14951</v>
      </c>
      <c r="N1008" s="11" t="s">
        <v>14952</v>
      </c>
      <c r="O1008" s="11" t="s">
        <v>14953</v>
      </c>
      <c r="P1008" s="11" t="s">
        <v>14954</v>
      </c>
      <c r="Q1008" s="11" t="s">
        <v>87</v>
      </c>
      <c r="R1008" s="11" t="s">
        <v>14486</v>
      </c>
      <c r="S1008" s="11" t="s">
        <v>14955</v>
      </c>
      <c r="T1008" s="11" t="s">
        <v>14956</v>
      </c>
      <c r="U1008" s="14"/>
      <c r="V1008" s="14"/>
      <c r="W1008" s="15" t="str">
        <f t="shared" si="15"/>
        <v/>
      </c>
      <c r="X1008" s="16"/>
    </row>
    <row r="1009" spans="1:24" ht="56" x14ac:dyDescent="0.2">
      <c r="A1009" s="11" t="s">
        <v>14390</v>
      </c>
      <c r="B1009" s="11" t="s">
        <v>14685</v>
      </c>
      <c r="C1009" s="13" t="s">
        <v>14957</v>
      </c>
      <c r="D1009" s="9" t="s">
        <v>14958</v>
      </c>
      <c r="E1009" s="11" t="s">
        <v>14959</v>
      </c>
      <c r="F1009" s="11" t="s">
        <v>14960</v>
      </c>
      <c r="G1009" s="11" t="s">
        <v>14961</v>
      </c>
      <c r="H1009" s="11" t="s">
        <v>14962</v>
      </c>
      <c r="I1009" s="11" t="s">
        <v>14963</v>
      </c>
      <c r="J1009" s="11" t="s">
        <v>14964</v>
      </c>
      <c r="K1009" s="11" t="s">
        <v>14965</v>
      </c>
      <c r="L1009" s="11" t="s">
        <v>14966</v>
      </c>
      <c r="M1009" s="11" t="s">
        <v>14967</v>
      </c>
      <c r="N1009" s="11" t="s">
        <v>14968</v>
      </c>
      <c r="O1009" s="11" t="s">
        <v>14969</v>
      </c>
      <c r="P1009" s="11" t="s">
        <v>14970</v>
      </c>
      <c r="Q1009" s="11" t="s">
        <v>87</v>
      </c>
      <c r="R1009" s="11" t="s">
        <v>14971</v>
      </c>
      <c r="S1009" s="11" t="s">
        <v>14972</v>
      </c>
      <c r="T1009" s="11" t="s">
        <v>14973</v>
      </c>
      <c r="U1009" s="14"/>
      <c r="V1009" s="14"/>
      <c r="W1009" s="15" t="str">
        <f t="shared" si="15"/>
        <v/>
      </c>
      <c r="X1009" s="16"/>
    </row>
    <row r="1010" spans="1:24" ht="56" x14ac:dyDescent="0.2">
      <c r="A1010" s="11" t="s">
        <v>14390</v>
      </c>
      <c r="B1010" s="11" t="s">
        <v>14974</v>
      </c>
      <c r="C1010" s="13" t="s">
        <v>14975</v>
      </c>
      <c r="D1010" s="9" t="s">
        <v>14976</v>
      </c>
      <c r="E1010" s="11" t="s">
        <v>14977</v>
      </c>
      <c r="F1010" s="11" t="s">
        <v>14978</v>
      </c>
      <c r="G1010" s="11" t="s">
        <v>14979</v>
      </c>
      <c r="H1010" s="11" t="s">
        <v>14980</v>
      </c>
      <c r="I1010" s="11" t="s">
        <v>14981</v>
      </c>
      <c r="J1010" s="11" t="s">
        <v>14982</v>
      </c>
      <c r="K1010" s="11" t="s">
        <v>14983</v>
      </c>
      <c r="L1010" s="11" t="s">
        <v>14984</v>
      </c>
      <c r="M1010" s="11" t="s">
        <v>14985</v>
      </c>
      <c r="N1010" s="11" t="s">
        <v>14986</v>
      </c>
      <c r="O1010" s="11" t="s">
        <v>14987</v>
      </c>
      <c r="P1010" s="11" t="s">
        <v>14988</v>
      </c>
      <c r="Q1010" s="11" t="s">
        <v>1263</v>
      </c>
      <c r="R1010" s="11" t="s">
        <v>14780</v>
      </c>
      <c r="S1010" s="11" t="s">
        <v>14989</v>
      </c>
      <c r="T1010" s="11" t="s">
        <v>14990</v>
      </c>
      <c r="U1010" s="14"/>
      <c r="V1010" s="14"/>
      <c r="W1010" s="15" t="str">
        <f t="shared" si="15"/>
        <v/>
      </c>
      <c r="X1010" s="16"/>
    </row>
    <row r="1011" spans="1:24" ht="56" x14ac:dyDescent="0.2">
      <c r="A1011" s="11" t="s">
        <v>14390</v>
      </c>
      <c r="B1011" s="11" t="s">
        <v>14974</v>
      </c>
      <c r="C1011" s="13" t="s">
        <v>14991</v>
      </c>
      <c r="D1011" s="9" t="s">
        <v>14992</v>
      </c>
      <c r="E1011" s="11" t="s">
        <v>14993</v>
      </c>
      <c r="F1011" s="11" t="s">
        <v>14994</v>
      </c>
      <c r="G1011" s="11" t="s">
        <v>14995</v>
      </c>
      <c r="H1011" s="11" t="s">
        <v>14996</v>
      </c>
      <c r="I1011" s="11" t="s">
        <v>14997</v>
      </c>
      <c r="J1011" s="11" t="s">
        <v>14886</v>
      </c>
      <c r="K1011" s="11" t="s">
        <v>14998</v>
      </c>
      <c r="L1011" s="11" t="s">
        <v>14999</v>
      </c>
      <c r="M1011" s="11" t="s">
        <v>15000</v>
      </c>
      <c r="N1011" s="11" t="s">
        <v>15001</v>
      </c>
      <c r="O1011" s="11" t="s">
        <v>15002</v>
      </c>
      <c r="P1011" s="11" t="s">
        <v>15003</v>
      </c>
      <c r="Q1011" s="11" t="s">
        <v>1263</v>
      </c>
      <c r="R1011" s="11" t="s">
        <v>14780</v>
      </c>
      <c r="S1011" s="11" t="s">
        <v>15004</v>
      </c>
      <c r="T1011" s="11" t="s">
        <v>15005</v>
      </c>
      <c r="U1011" s="14"/>
      <c r="V1011" s="14"/>
      <c r="W1011" s="15" t="str">
        <f t="shared" si="15"/>
        <v/>
      </c>
      <c r="X1011" s="16"/>
    </row>
    <row r="1012" spans="1:24" ht="56" x14ac:dyDescent="0.2">
      <c r="A1012" s="11" t="s">
        <v>14390</v>
      </c>
      <c r="B1012" s="11" t="s">
        <v>14974</v>
      </c>
      <c r="C1012" s="13" t="s">
        <v>15006</v>
      </c>
      <c r="D1012" s="9" t="s">
        <v>15007</v>
      </c>
      <c r="E1012" s="11" t="s">
        <v>15008</v>
      </c>
      <c r="F1012" s="11" t="s">
        <v>15009</v>
      </c>
      <c r="G1012" s="11" t="s">
        <v>15010</v>
      </c>
      <c r="H1012" s="11" t="s">
        <v>15011</v>
      </c>
      <c r="I1012" s="11" t="s">
        <v>15012</v>
      </c>
      <c r="J1012" s="11" t="s">
        <v>15013</v>
      </c>
      <c r="K1012" s="11" t="s">
        <v>15014</v>
      </c>
      <c r="L1012" s="11" t="s">
        <v>15015</v>
      </c>
      <c r="M1012" s="11" t="s">
        <v>15016</v>
      </c>
      <c r="N1012" s="11" t="s">
        <v>15017</v>
      </c>
      <c r="O1012" s="11" t="s">
        <v>15018</v>
      </c>
      <c r="P1012" s="11" t="s">
        <v>15019</v>
      </c>
      <c r="Q1012" s="11" t="s">
        <v>15020</v>
      </c>
      <c r="R1012" s="11" t="s">
        <v>14780</v>
      </c>
      <c r="S1012" s="11" t="s">
        <v>15021</v>
      </c>
      <c r="T1012" s="11" t="s">
        <v>15022</v>
      </c>
      <c r="U1012" s="14"/>
      <c r="V1012" s="14"/>
      <c r="W1012" s="15" t="str">
        <f t="shared" si="15"/>
        <v/>
      </c>
      <c r="X1012" s="16"/>
    </row>
    <row r="1013" spans="1:24" ht="56" x14ac:dyDescent="0.2">
      <c r="A1013" s="11" t="s">
        <v>14390</v>
      </c>
      <c r="B1013" s="11" t="s">
        <v>14974</v>
      </c>
      <c r="C1013" s="13" t="s">
        <v>15023</v>
      </c>
      <c r="D1013" s="9" t="s">
        <v>15024</v>
      </c>
      <c r="E1013" s="11" t="s">
        <v>15025</v>
      </c>
      <c r="F1013" s="11" t="s">
        <v>15026</v>
      </c>
      <c r="G1013" s="11" t="s">
        <v>15027</v>
      </c>
      <c r="H1013" s="11" t="s">
        <v>15028</v>
      </c>
      <c r="I1013" s="11" t="s">
        <v>15029</v>
      </c>
      <c r="J1013" s="11" t="s">
        <v>15030</v>
      </c>
      <c r="K1013" s="11" t="s">
        <v>15031</v>
      </c>
      <c r="L1013" s="11" t="s">
        <v>15032</v>
      </c>
      <c r="M1013" s="11" t="s">
        <v>15033</v>
      </c>
      <c r="N1013" s="11" t="s">
        <v>14697</v>
      </c>
      <c r="O1013" s="11" t="s">
        <v>14615</v>
      </c>
      <c r="P1013" s="11" t="s">
        <v>14616</v>
      </c>
      <c r="Q1013" s="11" t="s">
        <v>87</v>
      </c>
      <c r="R1013" s="11" t="s">
        <v>14780</v>
      </c>
      <c r="S1013" s="11" t="s">
        <v>15034</v>
      </c>
      <c r="T1013" s="11" t="s">
        <v>15035</v>
      </c>
      <c r="U1013" s="14"/>
      <c r="V1013" s="14"/>
      <c r="W1013" s="15" t="str">
        <f t="shared" si="15"/>
        <v/>
      </c>
      <c r="X1013" s="16"/>
    </row>
    <row r="1014" spans="1:24" ht="56" x14ac:dyDescent="0.2">
      <c r="A1014" s="11" t="s">
        <v>14390</v>
      </c>
      <c r="B1014" s="11" t="s">
        <v>14974</v>
      </c>
      <c r="C1014" s="13" t="s">
        <v>15036</v>
      </c>
      <c r="D1014" s="9" t="s">
        <v>15037</v>
      </c>
      <c r="E1014" s="11" t="s">
        <v>15038</v>
      </c>
      <c r="F1014" s="11" t="s">
        <v>15039</v>
      </c>
      <c r="G1014" s="11" t="s">
        <v>15040</v>
      </c>
      <c r="H1014" s="11" t="s">
        <v>15041</v>
      </c>
      <c r="I1014" s="11" t="s">
        <v>15042</v>
      </c>
      <c r="J1014" s="11" t="s">
        <v>15043</v>
      </c>
      <c r="K1014" s="11" t="s">
        <v>15044</v>
      </c>
      <c r="L1014" s="11" t="s">
        <v>15045</v>
      </c>
      <c r="M1014" s="11" t="s">
        <v>15046</v>
      </c>
      <c r="N1014" s="11" t="s">
        <v>15047</v>
      </c>
      <c r="O1014" s="11" t="s">
        <v>15002</v>
      </c>
      <c r="P1014" s="11" t="s">
        <v>15048</v>
      </c>
      <c r="Q1014" s="11" t="s">
        <v>87</v>
      </c>
      <c r="R1014" s="11" t="s">
        <v>14780</v>
      </c>
      <c r="S1014" s="11" t="s">
        <v>15049</v>
      </c>
      <c r="T1014" s="11" t="s">
        <v>15050</v>
      </c>
      <c r="U1014" s="14"/>
      <c r="V1014" s="14"/>
      <c r="W1014" s="15" t="str">
        <f t="shared" si="15"/>
        <v/>
      </c>
      <c r="X1014" s="16"/>
    </row>
    <row r="1015" spans="1:24" ht="56" x14ac:dyDescent="0.2">
      <c r="A1015" s="11" t="s">
        <v>14390</v>
      </c>
      <c r="B1015" s="11" t="s">
        <v>14974</v>
      </c>
      <c r="C1015" s="13" t="s">
        <v>15051</v>
      </c>
      <c r="D1015" s="9" t="s">
        <v>15052</v>
      </c>
      <c r="E1015" s="11" t="s">
        <v>15053</v>
      </c>
      <c r="F1015" s="11" t="s">
        <v>15054</v>
      </c>
      <c r="G1015" s="11" t="s">
        <v>15055</v>
      </c>
      <c r="H1015" s="11" t="s">
        <v>15056</v>
      </c>
      <c r="I1015" s="11" t="s">
        <v>15057</v>
      </c>
      <c r="J1015" s="11" t="s">
        <v>15058</v>
      </c>
      <c r="K1015" s="11" t="s">
        <v>15059</v>
      </c>
      <c r="L1015" s="11" t="s">
        <v>15060</v>
      </c>
      <c r="M1015" s="11" t="s">
        <v>15061</v>
      </c>
      <c r="N1015" s="11" t="s">
        <v>15062</v>
      </c>
      <c r="O1015" s="11" t="s">
        <v>15063</v>
      </c>
      <c r="P1015" s="11" t="s">
        <v>15064</v>
      </c>
      <c r="Q1015" s="11" t="s">
        <v>1263</v>
      </c>
      <c r="R1015" s="11" t="s">
        <v>14780</v>
      </c>
      <c r="S1015" s="11" t="s">
        <v>15065</v>
      </c>
      <c r="T1015" s="11" t="s">
        <v>15066</v>
      </c>
      <c r="U1015" s="14"/>
      <c r="V1015" s="14"/>
      <c r="W1015" s="15" t="str">
        <f t="shared" si="15"/>
        <v/>
      </c>
      <c r="X1015" s="16"/>
    </row>
    <row r="1016" spans="1:24" ht="56" x14ac:dyDescent="0.2">
      <c r="A1016" s="11" t="s">
        <v>14390</v>
      </c>
      <c r="B1016" s="11" t="s">
        <v>14974</v>
      </c>
      <c r="C1016" s="13" t="s">
        <v>15067</v>
      </c>
      <c r="D1016" s="9" t="s">
        <v>15068</v>
      </c>
      <c r="E1016" s="11" t="s">
        <v>15069</v>
      </c>
      <c r="F1016" s="11" t="s">
        <v>15070</v>
      </c>
      <c r="G1016" s="11" t="s">
        <v>15071</v>
      </c>
      <c r="H1016" s="11" t="s">
        <v>15072</v>
      </c>
      <c r="I1016" s="11" t="s">
        <v>15073</v>
      </c>
      <c r="J1016" s="11" t="s">
        <v>15074</v>
      </c>
      <c r="K1016" s="11" t="s">
        <v>15075</v>
      </c>
      <c r="L1016" s="11" t="s">
        <v>15076</v>
      </c>
      <c r="M1016" s="11" t="s">
        <v>15077</v>
      </c>
      <c r="N1016" s="11" t="s">
        <v>15078</v>
      </c>
      <c r="O1016" s="11" t="s">
        <v>15079</v>
      </c>
      <c r="P1016" s="11" t="s">
        <v>15080</v>
      </c>
      <c r="Q1016" s="11" t="s">
        <v>87</v>
      </c>
      <c r="R1016" s="11" t="s">
        <v>15081</v>
      </c>
      <c r="S1016" s="11" t="s">
        <v>15049</v>
      </c>
      <c r="T1016" s="11" t="s">
        <v>15082</v>
      </c>
      <c r="U1016" s="14"/>
      <c r="V1016" s="14"/>
      <c r="W1016" s="15" t="str">
        <f t="shared" si="15"/>
        <v/>
      </c>
      <c r="X1016" s="16"/>
    </row>
    <row r="1017" spans="1:24" ht="56" x14ac:dyDescent="0.2">
      <c r="A1017" s="11" t="s">
        <v>14390</v>
      </c>
      <c r="B1017" s="11" t="s">
        <v>14974</v>
      </c>
      <c r="C1017" s="13" t="s">
        <v>15083</v>
      </c>
      <c r="D1017" s="9" t="s">
        <v>15084</v>
      </c>
      <c r="E1017" s="11" t="s">
        <v>15085</v>
      </c>
      <c r="F1017" s="11" t="s">
        <v>15086</v>
      </c>
      <c r="G1017" s="11" t="s">
        <v>15087</v>
      </c>
      <c r="H1017" s="11" t="s">
        <v>15088</v>
      </c>
      <c r="I1017" s="11" t="s">
        <v>15089</v>
      </c>
      <c r="J1017" s="11" t="s">
        <v>15090</v>
      </c>
      <c r="K1017" s="11" t="s">
        <v>15091</v>
      </c>
      <c r="L1017" s="11" t="s">
        <v>15092</v>
      </c>
      <c r="M1017" s="11" t="s">
        <v>15093</v>
      </c>
      <c r="N1017" s="11" t="s">
        <v>15094</v>
      </c>
      <c r="O1017" s="11" t="s">
        <v>15095</v>
      </c>
      <c r="P1017" s="11" t="s">
        <v>15096</v>
      </c>
      <c r="Q1017" s="11" t="s">
        <v>4605</v>
      </c>
      <c r="R1017" s="11" t="s">
        <v>15097</v>
      </c>
      <c r="S1017" s="11" t="s">
        <v>15098</v>
      </c>
      <c r="T1017" s="11" t="s">
        <v>15099</v>
      </c>
      <c r="U1017" s="14"/>
      <c r="V1017" s="14"/>
      <c r="W1017" s="15" t="str">
        <f t="shared" si="15"/>
        <v/>
      </c>
      <c r="X1017" s="16"/>
    </row>
    <row r="1018" spans="1:24" ht="42" x14ac:dyDescent="0.2">
      <c r="A1018" s="11" t="s">
        <v>14390</v>
      </c>
      <c r="B1018" s="11" t="s">
        <v>14974</v>
      </c>
      <c r="C1018" s="13" t="s">
        <v>15100</v>
      </c>
      <c r="D1018" s="9" t="s">
        <v>15101</v>
      </c>
      <c r="E1018" s="11" t="s">
        <v>15102</v>
      </c>
      <c r="F1018" s="11" t="s">
        <v>15103</v>
      </c>
      <c r="G1018" s="11" t="s">
        <v>15104</v>
      </c>
      <c r="H1018" s="11" t="s">
        <v>15105</v>
      </c>
      <c r="I1018" s="11" t="s">
        <v>15106</v>
      </c>
      <c r="J1018" s="11" t="s">
        <v>15107</v>
      </c>
      <c r="K1018" s="11" t="s">
        <v>15108</v>
      </c>
      <c r="L1018" s="11" t="s">
        <v>15109</v>
      </c>
      <c r="M1018" s="11" t="s">
        <v>15110</v>
      </c>
      <c r="N1018" s="11" t="s">
        <v>15111</v>
      </c>
      <c r="O1018" s="11" t="s">
        <v>15112</v>
      </c>
      <c r="P1018" s="11" t="s">
        <v>14616</v>
      </c>
      <c r="Q1018" s="11" t="s">
        <v>87</v>
      </c>
      <c r="R1018" s="11" t="s">
        <v>12763</v>
      </c>
      <c r="S1018" s="11" t="s">
        <v>15113</v>
      </c>
      <c r="T1018" s="11" t="s">
        <v>15114</v>
      </c>
      <c r="U1018" s="14"/>
      <c r="V1018" s="14"/>
      <c r="W1018" s="15" t="str">
        <f t="shared" si="15"/>
        <v/>
      </c>
      <c r="X1018" s="16"/>
    </row>
    <row r="1019" spans="1:24" ht="56" x14ac:dyDescent="0.2">
      <c r="A1019" s="11" t="s">
        <v>14390</v>
      </c>
      <c r="B1019" s="11" t="s">
        <v>14974</v>
      </c>
      <c r="C1019" s="13" t="s">
        <v>15115</v>
      </c>
      <c r="D1019" s="9" t="s">
        <v>15116</v>
      </c>
      <c r="E1019" s="11" t="s">
        <v>15117</v>
      </c>
      <c r="F1019" s="11" t="s">
        <v>15118</v>
      </c>
      <c r="G1019" s="11" t="s">
        <v>15119</v>
      </c>
      <c r="H1019" s="11" t="s">
        <v>15120</v>
      </c>
      <c r="I1019" s="11" t="s">
        <v>15121</v>
      </c>
      <c r="J1019" s="11" t="s">
        <v>15122</v>
      </c>
      <c r="K1019" s="11" t="s">
        <v>15123</v>
      </c>
      <c r="L1019" s="11" t="s">
        <v>15124</v>
      </c>
      <c r="M1019" s="11" t="s">
        <v>15125</v>
      </c>
      <c r="N1019" s="11" t="s">
        <v>15126</v>
      </c>
      <c r="O1019" s="11" t="s">
        <v>15127</v>
      </c>
      <c r="P1019" s="11" t="s">
        <v>2371</v>
      </c>
      <c r="Q1019" s="11" t="s">
        <v>8070</v>
      </c>
      <c r="R1019" s="11" t="s">
        <v>14830</v>
      </c>
      <c r="S1019" s="11" t="s">
        <v>15128</v>
      </c>
      <c r="T1019" s="11" t="s">
        <v>15129</v>
      </c>
      <c r="U1019" s="14"/>
      <c r="V1019" s="14"/>
      <c r="W1019" s="15" t="str">
        <f t="shared" si="15"/>
        <v/>
      </c>
      <c r="X1019" s="16"/>
    </row>
    <row r="1020" spans="1:24" ht="56" x14ac:dyDescent="0.2">
      <c r="A1020" s="11" t="s">
        <v>14390</v>
      </c>
      <c r="B1020" s="11" t="s">
        <v>14974</v>
      </c>
      <c r="C1020" s="13" t="s">
        <v>15130</v>
      </c>
      <c r="D1020" s="9" t="s">
        <v>15131</v>
      </c>
      <c r="E1020" s="11" t="s">
        <v>15132</v>
      </c>
      <c r="F1020" s="11" t="s">
        <v>15133</v>
      </c>
      <c r="G1020" s="11" t="s">
        <v>15134</v>
      </c>
      <c r="H1020" s="11" t="s">
        <v>15135</v>
      </c>
      <c r="I1020" s="11" t="s">
        <v>15136</v>
      </c>
      <c r="J1020" s="11" t="s">
        <v>15137</v>
      </c>
      <c r="K1020" s="11" t="s">
        <v>15138</v>
      </c>
      <c r="L1020" s="11" t="s">
        <v>15139</v>
      </c>
      <c r="M1020" s="11" t="s">
        <v>15140</v>
      </c>
      <c r="N1020" s="11" t="s">
        <v>15141</v>
      </c>
      <c r="O1020" s="11" t="s">
        <v>5632</v>
      </c>
      <c r="P1020" s="11" t="s">
        <v>15142</v>
      </c>
      <c r="Q1020" s="11" t="s">
        <v>6467</v>
      </c>
      <c r="R1020" s="11" t="s">
        <v>14763</v>
      </c>
      <c r="S1020" s="11" t="s">
        <v>15143</v>
      </c>
      <c r="T1020" s="11" t="s">
        <v>15144</v>
      </c>
      <c r="U1020" s="14"/>
      <c r="V1020" s="14"/>
      <c r="W1020" s="15" t="str">
        <f t="shared" si="15"/>
        <v/>
      </c>
      <c r="X1020" s="16"/>
    </row>
    <row r="1021" spans="1:24" ht="56" x14ac:dyDescent="0.2">
      <c r="A1021" s="11" t="s">
        <v>14390</v>
      </c>
      <c r="B1021" s="11" t="s">
        <v>14974</v>
      </c>
      <c r="C1021" s="13" t="s">
        <v>15145</v>
      </c>
      <c r="D1021" s="9" t="s">
        <v>15146</v>
      </c>
      <c r="E1021" s="11" t="s">
        <v>15147</v>
      </c>
      <c r="F1021" s="11" t="s">
        <v>15148</v>
      </c>
      <c r="G1021" s="11" t="s">
        <v>15149</v>
      </c>
      <c r="H1021" s="11" t="s">
        <v>15150</v>
      </c>
      <c r="I1021" s="11" t="s">
        <v>15151</v>
      </c>
      <c r="J1021" s="11" t="s">
        <v>15152</v>
      </c>
      <c r="K1021" s="11" t="s">
        <v>15153</v>
      </c>
      <c r="L1021" s="11" t="s">
        <v>15154</v>
      </c>
      <c r="M1021" s="11" t="s">
        <v>15155</v>
      </c>
      <c r="N1021" s="11" t="s">
        <v>15156</v>
      </c>
      <c r="O1021" s="11" t="s">
        <v>15157</v>
      </c>
      <c r="P1021" s="11" t="s">
        <v>15158</v>
      </c>
      <c r="Q1021" s="11" t="s">
        <v>1094</v>
      </c>
      <c r="R1021" s="11" t="s">
        <v>14830</v>
      </c>
      <c r="S1021" s="11" t="s">
        <v>15159</v>
      </c>
      <c r="T1021" s="11" t="s">
        <v>15160</v>
      </c>
      <c r="U1021" s="14"/>
      <c r="V1021" s="14"/>
      <c r="W1021" s="15" t="str">
        <f t="shared" si="15"/>
        <v/>
      </c>
      <c r="X1021" s="16"/>
    </row>
    <row r="1022" spans="1:24" ht="56" x14ac:dyDescent="0.2">
      <c r="A1022" s="11" t="s">
        <v>14390</v>
      </c>
      <c r="B1022" s="11" t="s">
        <v>14974</v>
      </c>
      <c r="C1022" s="13" t="s">
        <v>15161</v>
      </c>
      <c r="D1022" s="9" t="s">
        <v>15162</v>
      </c>
      <c r="E1022" s="11" t="s">
        <v>15163</v>
      </c>
      <c r="F1022" s="11" t="s">
        <v>15164</v>
      </c>
      <c r="G1022" s="11" t="s">
        <v>15165</v>
      </c>
      <c r="H1022" s="11" t="s">
        <v>15166</v>
      </c>
      <c r="I1022" s="11" t="s">
        <v>15167</v>
      </c>
      <c r="J1022" s="11" t="s">
        <v>15168</v>
      </c>
      <c r="K1022" s="11" t="s">
        <v>15169</v>
      </c>
      <c r="L1022" s="11" t="s">
        <v>15170</v>
      </c>
      <c r="M1022" s="11" t="s">
        <v>15171</v>
      </c>
      <c r="N1022" s="11" t="s">
        <v>3795</v>
      </c>
      <c r="O1022" s="11" t="s">
        <v>15172</v>
      </c>
      <c r="P1022" s="11" t="s">
        <v>15173</v>
      </c>
      <c r="Q1022" s="11" t="s">
        <v>15174</v>
      </c>
      <c r="R1022" s="11" t="s">
        <v>14550</v>
      </c>
      <c r="S1022" s="11" t="s">
        <v>14892</v>
      </c>
      <c r="T1022" s="11" t="s">
        <v>15175</v>
      </c>
      <c r="U1022" s="14"/>
      <c r="V1022" s="14"/>
      <c r="W1022" s="15" t="str">
        <f t="shared" si="15"/>
        <v/>
      </c>
      <c r="X1022" s="16"/>
    </row>
    <row r="1023" spans="1:24" ht="70" x14ac:dyDescent="0.2">
      <c r="A1023" s="11" t="s">
        <v>14390</v>
      </c>
      <c r="B1023" s="11" t="s">
        <v>14974</v>
      </c>
      <c r="C1023" s="13" t="s">
        <v>15176</v>
      </c>
      <c r="D1023" s="9" t="s">
        <v>15177</v>
      </c>
      <c r="E1023" s="11" t="s">
        <v>15178</v>
      </c>
      <c r="F1023" s="11" t="s">
        <v>15179</v>
      </c>
      <c r="G1023" s="11" t="s">
        <v>15180</v>
      </c>
      <c r="H1023" s="11" t="s">
        <v>15181</v>
      </c>
      <c r="I1023" s="11" t="s">
        <v>15182</v>
      </c>
      <c r="J1023" s="11" t="s">
        <v>15183</v>
      </c>
      <c r="K1023" s="11" t="s">
        <v>15184</v>
      </c>
      <c r="L1023" s="11" t="s">
        <v>15185</v>
      </c>
      <c r="M1023" s="11" t="s">
        <v>15186</v>
      </c>
      <c r="N1023" s="11" t="s">
        <v>15187</v>
      </c>
      <c r="O1023" s="11" t="s">
        <v>5515</v>
      </c>
      <c r="P1023" s="11" t="s">
        <v>15188</v>
      </c>
      <c r="Q1023" s="11" t="s">
        <v>15189</v>
      </c>
      <c r="R1023" s="11" t="s">
        <v>14550</v>
      </c>
      <c r="S1023" s="11" t="s">
        <v>15190</v>
      </c>
      <c r="T1023" s="11" t="s">
        <v>15191</v>
      </c>
      <c r="U1023" s="14"/>
      <c r="V1023" s="14"/>
      <c r="W1023" s="15" t="str">
        <f t="shared" si="15"/>
        <v/>
      </c>
      <c r="X1023" s="16"/>
    </row>
    <row r="1024" spans="1:24" ht="56" x14ac:dyDescent="0.2">
      <c r="A1024" s="11" t="s">
        <v>14390</v>
      </c>
      <c r="B1024" s="11" t="s">
        <v>14974</v>
      </c>
      <c r="C1024" s="13" t="s">
        <v>15192</v>
      </c>
      <c r="D1024" s="9" t="s">
        <v>15193</v>
      </c>
      <c r="E1024" s="11" t="s">
        <v>15194</v>
      </c>
      <c r="F1024" s="11" t="s">
        <v>15195</v>
      </c>
      <c r="G1024" s="11" t="s">
        <v>15196</v>
      </c>
      <c r="H1024" s="11" t="s">
        <v>15197</v>
      </c>
      <c r="I1024" s="11" t="s">
        <v>15198</v>
      </c>
      <c r="J1024" s="11" t="s">
        <v>15199</v>
      </c>
      <c r="K1024" s="11" t="s">
        <v>15200</v>
      </c>
      <c r="L1024" s="11" t="s">
        <v>15201</v>
      </c>
      <c r="M1024" s="11" t="s">
        <v>15202</v>
      </c>
      <c r="N1024" s="11" t="s">
        <v>15203</v>
      </c>
      <c r="O1024" s="11" t="s">
        <v>7629</v>
      </c>
      <c r="P1024" s="11" t="s">
        <v>7158</v>
      </c>
      <c r="Q1024" s="11" t="s">
        <v>1263</v>
      </c>
      <c r="R1024" s="11" t="s">
        <v>15081</v>
      </c>
      <c r="S1024" s="11" t="s">
        <v>15143</v>
      </c>
      <c r="T1024" s="11" t="s">
        <v>15204</v>
      </c>
      <c r="U1024" s="14"/>
      <c r="V1024" s="14"/>
      <c r="W1024" s="15" t="str">
        <f t="shared" si="15"/>
        <v/>
      </c>
      <c r="X1024" s="16"/>
    </row>
    <row r="1025" spans="1:24" ht="56" x14ac:dyDescent="0.2">
      <c r="A1025" s="11" t="s">
        <v>14390</v>
      </c>
      <c r="B1025" s="11" t="s">
        <v>14974</v>
      </c>
      <c r="C1025" s="13" t="s">
        <v>15205</v>
      </c>
      <c r="D1025" s="9" t="s">
        <v>15206</v>
      </c>
      <c r="E1025" s="11" t="s">
        <v>15207</v>
      </c>
      <c r="F1025" s="11" t="s">
        <v>15208</v>
      </c>
      <c r="G1025" s="11" t="s">
        <v>15209</v>
      </c>
      <c r="H1025" s="11" t="s">
        <v>15210</v>
      </c>
      <c r="I1025" s="11" t="s">
        <v>15211</v>
      </c>
      <c r="J1025" s="11" t="s">
        <v>15212</v>
      </c>
      <c r="K1025" s="11" t="s">
        <v>15213</v>
      </c>
      <c r="L1025" s="11" t="s">
        <v>15214</v>
      </c>
      <c r="M1025" s="11" t="s">
        <v>15215</v>
      </c>
      <c r="N1025" s="11" t="s">
        <v>15216</v>
      </c>
      <c r="O1025" s="11" t="s">
        <v>15217</v>
      </c>
      <c r="P1025" s="11" t="s">
        <v>15218</v>
      </c>
      <c r="Q1025" s="11" t="s">
        <v>1263</v>
      </c>
      <c r="R1025" s="11" t="s">
        <v>15219</v>
      </c>
      <c r="S1025" s="11" t="s">
        <v>15143</v>
      </c>
      <c r="T1025" s="11" t="s">
        <v>15220</v>
      </c>
      <c r="U1025" s="14"/>
      <c r="V1025" s="14"/>
      <c r="W1025" s="15" t="str">
        <f t="shared" si="15"/>
        <v/>
      </c>
      <c r="X1025" s="16"/>
    </row>
    <row r="1026" spans="1:24" ht="56" x14ac:dyDescent="0.2">
      <c r="A1026" s="11" t="s">
        <v>14390</v>
      </c>
      <c r="B1026" s="11" t="s">
        <v>14974</v>
      </c>
      <c r="C1026" s="13" t="s">
        <v>15221</v>
      </c>
      <c r="D1026" s="9" t="s">
        <v>15222</v>
      </c>
      <c r="E1026" s="11" t="s">
        <v>15223</v>
      </c>
      <c r="F1026" s="11" t="s">
        <v>15224</v>
      </c>
      <c r="G1026" s="11" t="s">
        <v>15225</v>
      </c>
      <c r="H1026" s="11" t="s">
        <v>15226</v>
      </c>
      <c r="I1026" s="11" t="s">
        <v>15227</v>
      </c>
      <c r="J1026" s="11" t="s">
        <v>15228</v>
      </c>
      <c r="K1026" s="11" t="s">
        <v>15229</v>
      </c>
      <c r="L1026" s="11" t="s">
        <v>15230</v>
      </c>
      <c r="M1026" s="11" t="s">
        <v>15231</v>
      </c>
      <c r="N1026" s="11" t="s">
        <v>15232</v>
      </c>
      <c r="O1026" s="11" t="s">
        <v>15233</v>
      </c>
      <c r="P1026" s="11" t="s">
        <v>15234</v>
      </c>
      <c r="Q1026" s="11" t="s">
        <v>5832</v>
      </c>
      <c r="R1026" s="11" t="s">
        <v>15081</v>
      </c>
      <c r="S1026" s="11" t="s">
        <v>15235</v>
      </c>
      <c r="T1026" s="11" t="s">
        <v>15236</v>
      </c>
      <c r="U1026" s="14"/>
      <c r="V1026" s="14"/>
      <c r="W1026" s="15" t="str">
        <f t="shared" ref="W1026:W1089" si="16">IF(AND(ISNUMBER(U1026),ISNUMBER(V1026)),V1026-U1026,"")</f>
        <v/>
      </c>
      <c r="X1026" s="16"/>
    </row>
    <row r="1027" spans="1:24" ht="42" x14ac:dyDescent="0.2">
      <c r="A1027" s="11" t="s">
        <v>14390</v>
      </c>
      <c r="B1027" s="11" t="s">
        <v>14974</v>
      </c>
      <c r="C1027" s="13" t="s">
        <v>15237</v>
      </c>
      <c r="D1027" s="9" t="s">
        <v>15238</v>
      </c>
      <c r="E1027" s="11" t="s">
        <v>15239</v>
      </c>
      <c r="F1027" s="11" t="s">
        <v>15240</v>
      </c>
      <c r="G1027" s="11" t="s">
        <v>15241</v>
      </c>
      <c r="H1027" s="11" t="s">
        <v>15242</v>
      </c>
      <c r="I1027" s="11" t="s">
        <v>15243</v>
      </c>
      <c r="J1027" s="11" t="s">
        <v>15244</v>
      </c>
      <c r="K1027" s="11" t="s">
        <v>15245</v>
      </c>
      <c r="L1027" s="11" t="s">
        <v>15246</v>
      </c>
      <c r="M1027" s="11" t="s">
        <v>15247</v>
      </c>
      <c r="N1027" s="11" t="s">
        <v>15156</v>
      </c>
      <c r="O1027" s="11" t="s">
        <v>15248</v>
      </c>
      <c r="P1027" s="11" t="s">
        <v>8839</v>
      </c>
      <c r="Q1027" s="11" t="s">
        <v>1310</v>
      </c>
      <c r="R1027" s="11" t="s">
        <v>15097</v>
      </c>
      <c r="S1027" s="11" t="s">
        <v>14877</v>
      </c>
      <c r="T1027" s="11" t="s">
        <v>15249</v>
      </c>
      <c r="U1027" s="14"/>
      <c r="V1027" s="14"/>
      <c r="W1027" s="15" t="str">
        <f t="shared" si="16"/>
        <v/>
      </c>
      <c r="X1027" s="16"/>
    </row>
    <row r="1028" spans="1:24" ht="56" x14ac:dyDescent="0.2">
      <c r="A1028" s="11" t="s">
        <v>14390</v>
      </c>
      <c r="B1028" s="11" t="s">
        <v>14974</v>
      </c>
      <c r="C1028" s="13" t="s">
        <v>15250</v>
      </c>
      <c r="D1028" s="9" t="s">
        <v>15251</v>
      </c>
      <c r="E1028" s="11" t="s">
        <v>15252</v>
      </c>
      <c r="F1028" s="11" t="s">
        <v>15253</v>
      </c>
      <c r="G1028" s="11" t="s">
        <v>15254</v>
      </c>
      <c r="H1028" s="11" t="s">
        <v>15255</v>
      </c>
      <c r="I1028" s="11" t="s">
        <v>15256</v>
      </c>
      <c r="J1028" s="11" t="s">
        <v>15257</v>
      </c>
      <c r="K1028" s="11" t="s">
        <v>15258</v>
      </c>
      <c r="L1028" s="11" t="s">
        <v>15259</v>
      </c>
      <c r="M1028" s="11" t="s">
        <v>15260</v>
      </c>
      <c r="N1028" s="11" t="s">
        <v>15261</v>
      </c>
      <c r="O1028" s="11" t="s">
        <v>15262</v>
      </c>
      <c r="P1028" s="11" t="s">
        <v>5677</v>
      </c>
      <c r="Q1028" s="11" t="s">
        <v>5517</v>
      </c>
      <c r="R1028" s="11" t="s">
        <v>15263</v>
      </c>
      <c r="S1028" s="11" t="s">
        <v>15264</v>
      </c>
      <c r="T1028" s="11" t="s">
        <v>15265</v>
      </c>
      <c r="U1028" s="14"/>
      <c r="V1028" s="14"/>
      <c r="W1028" s="15" t="str">
        <f t="shared" si="16"/>
        <v/>
      </c>
      <c r="X1028" s="16"/>
    </row>
    <row r="1029" spans="1:24" ht="56" x14ac:dyDescent="0.2">
      <c r="A1029" s="11" t="s">
        <v>14390</v>
      </c>
      <c r="B1029" s="11" t="s">
        <v>14974</v>
      </c>
      <c r="C1029" s="13" t="s">
        <v>15266</v>
      </c>
      <c r="D1029" s="9" t="s">
        <v>15267</v>
      </c>
      <c r="E1029" s="11" t="s">
        <v>15268</v>
      </c>
      <c r="F1029" s="11" t="s">
        <v>15269</v>
      </c>
      <c r="G1029" s="11" t="s">
        <v>15270</v>
      </c>
      <c r="H1029" s="11" t="s">
        <v>15271</v>
      </c>
      <c r="I1029" s="11" t="s">
        <v>15272</v>
      </c>
      <c r="J1029" s="11" t="s">
        <v>15273</v>
      </c>
      <c r="K1029" s="11" t="s">
        <v>15274</v>
      </c>
      <c r="L1029" s="11" t="s">
        <v>15275</v>
      </c>
      <c r="M1029" s="11" t="s">
        <v>15276</v>
      </c>
      <c r="N1029" s="11" t="s">
        <v>15277</v>
      </c>
      <c r="O1029" s="11" t="s">
        <v>8368</v>
      </c>
      <c r="P1029" s="11" t="s">
        <v>5487</v>
      </c>
      <c r="Q1029" s="11" t="s">
        <v>6437</v>
      </c>
      <c r="R1029" s="11" t="s">
        <v>14830</v>
      </c>
      <c r="S1029" s="11" t="s">
        <v>15278</v>
      </c>
      <c r="T1029" s="11" t="s">
        <v>15279</v>
      </c>
      <c r="U1029" s="14"/>
      <c r="V1029" s="14"/>
      <c r="W1029" s="15" t="str">
        <f t="shared" si="16"/>
        <v/>
      </c>
      <c r="X1029" s="16"/>
    </row>
    <row r="1030" spans="1:24" ht="70" x14ac:dyDescent="0.2">
      <c r="A1030" s="11" t="s">
        <v>14390</v>
      </c>
      <c r="B1030" s="11" t="s">
        <v>15280</v>
      </c>
      <c r="C1030" s="13" t="s">
        <v>15281</v>
      </c>
      <c r="D1030" s="9" t="s">
        <v>15282</v>
      </c>
      <c r="E1030" s="11" t="s">
        <v>15283</v>
      </c>
      <c r="F1030" s="11" t="s">
        <v>15284</v>
      </c>
      <c r="G1030" s="11" t="s">
        <v>15285</v>
      </c>
      <c r="H1030" s="11" t="s">
        <v>15286</v>
      </c>
      <c r="I1030" s="11" t="s">
        <v>15287</v>
      </c>
      <c r="J1030" s="11" t="s">
        <v>15288</v>
      </c>
      <c r="K1030" s="11" t="s">
        <v>15289</v>
      </c>
      <c r="L1030" s="11" t="s">
        <v>15290</v>
      </c>
      <c r="M1030" s="11" t="s">
        <v>15291</v>
      </c>
      <c r="N1030" s="11" t="s">
        <v>15292</v>
      </c>
      <c r="O1030" s="11" t="s">
        <v>15293</v>
      </c>
      <c r="P1030" s="11" t="s">
        <v>15294</v>
      </c>
      <c r="Q1030" s="11" t="s">
        <v>87</v>
      </c>
      <c r="R1030" s="11" t="s">
        <v>14763</v>
      </c>
      <c r="S1030" s="11" t="s">
        <v>15295</v>
      </c>
      <c r="T1030" s="11" t="s">
        <v>15296</v>
      </c>
      <c r="U1030" s="14"/>
      <c r="V1030" s="14"/>
      <c r="W1030" s="15" t="str">
        <f t="shared" si="16"/>
        <v/>
      </c>
      <c r="X1030" s="16"/>
    </row>
    <row r="1031" spans="1:24" ht="56" x14ac:dyDescent="0.2">
      <c r="A1031" s="11" t="s">
        <v>14390</v>
      </c>
      <c r="B1031" s="11" t="s">
        <v>15280</v>
      </c>
      <c r="C1031" s="13" t="s">
        <v>15297</v>
      </c>
      <c r="D1031" s="9" t="s">
        <v>15298</v>
      </c>
      <c r="E1031" s="11" t="s">
        <v>15299</v>
      </c>
      <c r="F1031" s="11" t="s">
        <v>15300</v>
      </c>
      <c r="G1031" s="11" t="s">
        <v>15301</v>
      </c>
      <c r="H1031" s="11" t="s">
        <v>15302</v>
      </c>
      <c r="I1031" s="11" t="s">
        <v>15303</v>
      </c>
      <c r="J1031" s="11" t="s">
        <v>15304</v>
      </c>
      <c r="K1031" s="11" t="s">
        <v>15229</v>
      </c>
      <c r="L1031" s="11" t="s">
        <v>15305</v>
      </c>
      <c r="M1031" s="11" t="s">
        <v>15306</v>
      </c>
      <c r="N1031" s="11" t="s">
        <v>15307</v>
      </c>
      <c r="O1031" s="11" t="s">
        <v>15308</v>
      </c>
      <c r="P1031" s="11" t="s">
        <v>5846</v>
      </c>
      <c r="Q1031" s="11" t="s">
        <v>87</v>
      </c>
      <c r="R1031" s="11" t="s">
        <v>15219</v>
      </c>
      <c r="S1031" s="11" t="s">
        <v>15295</v>
      </c>
      <c r="T1031" s="11" t="s">
        <v>15309</v>
      </c>
      <c r="U1031" s="14"/>
      <c r="V1031" s="14"/>
      <c r="W1031" s="15" t="str">
        <f t="shared" si="16"/>
        <v/>
      </c>
      <c r="X1031" s="16"/>
    </row>
    <row r="1032" spans="1:24" ht="56" x14ac:dyDescent="0.2">
      <c r="A1032" s="11" t="s">
        <v>14390</v>
      </c>
      <c r="B1032" s="11" t="s">
        <v>15280</v>
      </c>
      <c r="C1032" s="13" t="s">
        <v>15310</v>
      </c>
      <c r="D1032" s="9" t="s">
        <v>15311</v>
      </c>
      <c r="E1032" s="11" t="s">
        <v>15312</v>
      </c>
      <c r="F1032" s="11" t="s">
        <v>15313</v>
      </c>
      <c r="G1032" s="11" t="s">
        <v>15314</v>
      </c>
      <c r="H1032" s="11" t="s">
        <v>15315</v>
      </c>
      <c r="I1032" s="11" t="s">
        <v>15316</v>
      </c>
      <c r="J1032" s="11" t="s">
        <v>15317</v>
      </c>
      <c r="K1032" s="11" t="s">
        <v>15318</v>
      </c>
      <c r="L1032" s="11" t="s">
        <v>15319</v>
      </c>
      <c r="M1032" s="11" t="s">
        <v>15320</v>
      </c>
      <c r="N1032" s="11" t="s">
        <v>15321</v>
      </c>
      <c r="O1032" s="11" t="s">
        <v>15322</v>
      </c>
      <c r="P1032" s="11" t="s">
        <v>15323</v>
      </c>
      <c r="Q1032" s="11" t="s">
        <v>87</v>
      </c>
      <c r="R1032" s="11" t="s">
        <v>14763</v>
      </c>
      <c r="S1032" s="11" t="s">
        <v>15295</v>
      </c>
      <c r="T1032" s="11" t="s">
        <v>15324</v>
      </c>
      <c r="U1032" s="14"/>
      <c r="V1032" s="14"/>
      <c r="W1032" s="15" t="str">
        <f t="shared" si="16"/>
        <v/>
      </c>
      <c r="X1032" s="16"/>
    </row>
    <row r="1033" spans="1:24" ht="56" x14ac:dyDescent="0.2">
      <c r="A1033" s="11" t="s">
        <v>14390</v>
      </c>
      <c r="B1033" s="11" t="s">
        <v>15280</v>
      </c>
      <c r="C1033" s="13" t="s">
        <v>15325</v>
      </c>
      <c r="D1033" s="9" t="s">
        <v>15326</v>
      </c>
      <c r="E1033" s="11" t="s">
        <v>15327</v>
      </c>
      <c r="F1033" s="11" t="s">
        <v>15328</v>
      </c>
      <c r="G1033" s="11" t="s">
        <v>15329</v>
      </c>
      <c r="H1033" s="11" t="s">
        <v>15330</v>
      </c>
      <c r="I1033" s="11" t="s">
        <v>15331</v>
      </c>
      <c r="J1033" s="11" t="s">
        <v>15332</v>
      </c>
      <c r="K1033" s="11" t="s">
        <v>15333</v>
      </c>
      <c r="L1033" s="11" t="s">
        <v>15334</v>
      </c>
      <c r="M1033" s="11" t="s">
        <v>15335</v>
      </c>
      <c r="N1033" s="11" t="s">
        <v>15078</v>
      </c>
      <c r="O1033" s="11" t="s">
        <v>15336</v>
      </c>
      <c r="P1033" s="11" t="s">
        <v>15080</v>
      </c>
      <c r="Q1033" s="11" t="s">
        <v>87</v>
      </c>
      <c r="R1033" s="11" t="s">
        <v>15081</v>
      </c>
      <c r="S1033" s="11" t="s">
        <v>15337</v>
      </c>
      <c r="T1033" s="11" t="s">
        <v>15338</v>
      </c>
      <c r="U1033" s="14"/>
      <c r="V1033" s="14"/>
      <c r="W1033" s="15" t="str">
        <f t="shared" si="16"/>
        <v/>
      </c>
      <c r="X1033" s="16"/>
    </row>
    <row r="1034" spans="1:24" ht="56" x14ac:dyDescent="0.2">
      <c r="A1034" s="11" t="s">
        <v>14390</v>
      </c>
      <c r="B1034" s="11" t="s">
        <v>15280</v>
      </c>
      <c r="C1034" s="13" t="s">
        <v>15339</v>
      </c>
      <c r="D1034" s="9" t="s">
        <v>15340</v>
      </c>
      <c r="E1034" s="11" t="s">
        <v>15341</v>
      </c>
      <c r="F1034" s="11" t="s">
        <v>15342</v>
      </c>
      <c r="G1034" s="11" t="s">
        <v>15343</v>
      </c>
      <c r="H1034" s="11" t="s">
        <v>15344</v>
      </c>
      <c r="I1034" s="11" t="s">
        <v>15345</v>
      </c>
      <c r="J1034" s="11" t="s">
        <v>15346</v>
      </c>
      <c r="K1034" s="11" t="s">
        <v>15123</v>
      </c>
      <c r="L1034" s="11" t="s">
        <v>15347</v>
      </c>
      <c r="M1034" s="11" t="s">
        <v>15348</v>
      </c>
      <c r="N1034" s="11" t="s">
        <v>15349</v>
      </c>
      <c r="O1034" s="11" t="s">
        <v>15350</v>
      </c>
      <c r="P1034" s="11" t="s">
        <v>15351</v>
      </c>
      <c r="Q1034" s="11" t="s">
        <v>1263</v>
      </c>
      <c r="R1034" s="11" t="s">
        <v>14763</v>
      </c>
      <c r="S1034" s="11" t="s">
        <v>15143</v>
      </c>
      <c r="T1034" s="11" t="s">
        <v>15352</v>
      </c>
      <c r="U1034" s="14"/>
      <c r="V1034" s="14"/>
      <c r="W1034" s="15" t="str">
        <f t="shared" si="16"/>
        <v/>
      </c>
      <c r="X1034" s="16"/>
    </row>
    <row r="1035" spans="1:24" ht="56" x14ac:dyDescent="0.2">
      <c r="A1035" s="11" t="s">
        <v>14390</v>
      </c>
      <c r="B1035" s="11" t="s">
        <v>15280</v>
      </c>
      <c r="C1035" s="13" t="s">
        <v>15353</v>
      </c>
      <c r="D1035" s="9" t="s">
        <v>15354</v>
      </c>
      <c r="E1035" s="11" t="s">
        <v>15355</v>
      </c>
      <c r="F1035" s="11" t="s">
        <v>15356</v>
      </c>
      <c r="G1035" s="11" t="s">
        <v>15357</v>
      </c>
      <c r="H1035" s="11" t="s">
        <v>15358</v>
      </c>
      <c r="I1035" s="11" t="s">
        <v>15359</v>
      </c>
      <c r="J1035" s="11" t="s">
        <v>15360</v>
      </c>
      <c r="K1035" s="11" t="s">
        <v>15361</v>
      </c>
      <c r="L1035" s="11" t="s">
        <v>15362</v>
      </c>
      <c r="M1035" s="11" t="s">
        <v>15363</v>
      </c>
      <c r="N1035" s="11" t="s">
        <v>15364</v>
      </c>
      <c r="O1035" s="11" t="s">
        <v>15365</v>
      </c>
      <c r="P1035" s="11" t="s">
        <v>15366</v>
      </c>
      <c r="Q1035" s="11" t="s">
        <v>1215</v>
      </c>
      <c r="R1035" s="11" t="s">
        <v>14763</v>
      </c>
      <c r="S1035" s="11" t="s">
        <v>15367</v>
      </c>
      <c r="T1035" s="11" t="s">
        <v>15368</v>
      </c>
      <c r="U1035" s="14"/>
      <c r="V1035" s="14"/>
      <c r="W1035" s="15" t="str">
        <f t="shared" si="16"/>
        <v/>
      </c>
      <c r="X1035" s="16"/>
    </row>
    <row r="1036" spans="1:24" ht="56" x14ac:dyDescent="0.2">
      <c r="A1036" s="11" t="s">
        <v>14390</v>
      </c>
      <c r="B1036" s="11" t="s">
        <v>15280</v>
      </c>
      <c r="C1036" s="13" t="s">
        <v>15369</v>
      </c>
      <c r="D1036" s="9" t="s">
        <v>15370</v>
      </c>
      <c r="E1036" s="11" t="s">
        <v>15371</v>
      </c>
      <c r="F1036" s="11" t="s">
        <v>15372</v>
      </c>
      <c r="G1036" s="11" t="s">
        <v>15373</v>
      </c>
      <c r="H1036" s="11" t="s">
        <v>15374</v>
      </c>
      <c r="I1036" s="11" t="s">
        <v>15375</v>
      </c>
      <c r="J1036" s="11" t="s">
        <v>15376</v>
      </c>
      <c r="K1036" s="11" t="s">
        <v>15377</v>
      </c>
      <c r="L1036" s="11" t="s">
        <v>15378</v>
      </c>
      <c r="M1036" s="11" t="s">
        <v>15379</v>
      </c>
      <c r="N1036" s="11" t="s">
        <v>15380</v>
      </c>
      <c r="O1036" s="11" t="s">
        <v>15381</v>
      </c>
      <c r="P1036" s="11" t="s">
        <v>15366</v>
      </c>
      <c r="Q1036" s="11" t="s">
        <v>10002</v>
      </c>
      <c r="R1036" s="11" t="s">
        <v>14763</v>
      </c>
      <c r="S1036" s="11" t="s">
        <v>15382</v>
      </c>
      <c r="T1036" s="11" t="s">
        <v>15383</v>
      </c>
      <c r="U1036" s="14"/>
      <c r="V1036" s="14"/>
      <c r="W1036" s="15" t="str">
        <f t="shared" si="16"/>
        <v/>
      </c>
      <c r="X1036" s="16"/>
    </row>
    <row r="1037" spans="1:24" ht="42" x14ac:dyDescent="0.2">
      <c r="A1037" s="11" t="s">
        <v>14390</v>
      </c>
      <c r="B1037" s="11" t="s">
        <v>15280</v>
      </c>
      <c r="C1037" s="13" t="s">
        <v>15384</v>
      </c>
      <c r="D1037" s="9" t="s">
        <v>15385</v>
      </c>
      <c r="E1037" s="11" t="s">
        <v>15386</v>
      </c>
      <c r="F1037" s="11" t="s">
        <v>15387</v>
      </c>
      <c r="G1037" s="11" t="s">
        <v>15388</v>
      </c>
      <c r="H1037" s="11" t="s">
        <v>15389</v>
      </c>
      <c r="I1037" s="11" t="s">
        <v>15390</v>
      </c>
      <c r="J1037" s="11" t="s">
        <v>15391</v>
      </c>
      <c r="K1037" s="11" t="s">
        <v>15392</v>
      </c>
      <c r="L1037" s="11" t="s">
        <v>15393</v>
      </c>
      <c r="M1037" s="11" t="s">
        <v>15394</v>
      </c>
      <c r="N1037" s="11" t="s">
        <v>15395</v>
      </c>
      <c r="O1037" s="11" t="s">
        <v>15396</v>
      </c>
      <c r="P1037" s="11" t="s">
        <v>15397</v>
      </c>
      <c r="Q1037" s="11" t="s">
        <v>999</v>
      </c>
      <c r="R1037" s="11" t="s">
        <v>14763</v>
      </c>
      <c r="S1037" s="11" t="s">
        <v>15398</v>
      </c>
      <c r="T1037" s="11" t="s">
        <v>15399</v>
      </c>
      <c r="U1037" s="14"/>
      <c r="V1037" s="14"/>
      <c r="W1037" s="15" t="str">
        <f t="shared" si="16"/>
        <v/>
      </c>
      <c r="X1037" s="16"/>
    </row>
    <row r="1038" spans="1:24" ht="56" x14ac:dyDescent="0.2">
      <c r="A1038" s="11" t="s">
        <v>14390</v>
      </c>
      <c r="B1038" s="11" t="s">
        <v>15280</v>
      </c>
      <c r="C1038" s="13" t="s">
        <v>15400</v>
      </c>
      <c r="D1038" s="9" t="s">
        <v>15401</v>
      </c>
      <c r="E1038" s="11" t="s">
        <v>15402</v>
      </c>
      <c r="F1038" s="11" t="s">
        <v>15403</v>
      </c>
      <c r="G1038" s="11" t="s">
        <v>15404</v>
      </c>
      <c r="H1038" s="11" t="s">
        <v>15405</v>
      </c>
      <c r="I1038" s="11" t="s">
        <v>15406</v>
      </c>
      <c r="J1038" s="11" t="s">
        <v>15407</v>
      </c>
      <c r="K1038" s="11" t="s">
        <v>15408</v>
      </c>
      <c r="L1038" s="11" t="s">
        <v>15409</v>
      </c>
      <c r="M1038" s="11" t="s">
        <v>15410</v>
      </c>
      <c r="N1038" s="11" t="s">
        <v>15411</v>
      </c>
      <c r="O1038" s="11" t="s">
        <v>15412</v>
      </c>
      <c r="P1038" s="11" t="s">
        <v>6731</v>
      </c>
      <c r="Q1038" s="11" t="s">
        <v>999</v>
      </c>
      <c r="R1038" s="11" t="s">
        <v>14763</v>
      </c>
      <c r="S1038" s="11" t="s">
        <v>15413</v>
      </c>
      <c r="T1038" s="11" t="s">
        <v>15414</v>
      </c>
      <c r="U1038" s="14"/>
      <c r="V1038" s="14"/>
      <c r="W1038" s="15" t="str">
        <f t="shared" si="16"/>
        <v/>
      </c>
      <c r="X1038" s="16"/>
    </row>
    <row r="1039" spans="1:24" ht="56" x14ac:dyDescent="0.2">
      <c r="A1039" s="11" t="s">
        <v>14390</v>
      </c>
      <c r="B1039" s="11" t="s">
        <v>15280</v>
      </c>
      <c r="C1039" s="13" t="s">
        <v>15415</v>
      </c>
      <c r="D1039" s="9" t="s">
        <v>15416</v>
      </c>
      <c r="E1039" s="11" t="s">
        <v>15417</v>
      </c>
      <c r="F1039" s="11" t="s">
        <v>15418</v>
      </c>
      <c r="G1039" s="11" t="s">
        <v>15419</v>
      </c>
      <c r="H1039" s="11" t="s">
        <v>15420</v>
      </c>
      <c r="I1039" s="11" t="s">
        <v>15421</v>
      </c>
      <c r="J1039" s="11" t="s">
        <v>15422</v>
      </c>
      <c r="K1039" s="11" t="s">
        <v>15423</v>
      </c>
      <c r="L1039" s="11" t="s">
        <v>15424</v>
      </c>
      <c r="M1039" s="11" t="s">
        <v>15425</v>
      </c>
      <c r="N1039" s="11" t="s">
        <v>15426</v>
      </c>
      <c r="O1039" s="11" t="s">
        <v>3965</v>
      </c>
      <c r="P1039" s="11" t="s">
        <v>15427</v>
      </c>
      <c r="Q1039" s="11" t="s">
        <v>3518</v>
      </c>
      <c r="R1039" s="11" t="s">
        <v>14763</v>
      </c>
      <c r="S1039" s="11" t="s">
        <v>15143</v>
      </c>
      <c r="T1039" s="11" t="s">
        <v>15428</v>
      </c>
      <c r="U1039" s="14"/>
      <c r="V1039" s="14"/>
      <c r="W1039" s="15" t="str">
        <f t="shared" si="16"/>
        <v/>
      </c>
      <c r="X1039" s="16"/>
    </row>
    <row r="1040" spans="1:24" ht="56" x14ac:dyDescent="0.2">
      <c r="A1040" s="11" t="s">
        <v>14390</v>
      </c>
      <c r="B1040" s="11" t="s">
        <v>15280</v>
      </c>
      <c r="C1040" s="13" t="s">
        <v>15429</v>
      </c>
      <c r="D1040" s="9" t="s">
        <v>15430</v>
      </c>
      <c r="E1040" s="11" t="s">
        <v>15431</v>
      </c>
      <c r="F1040" s="11" t="s">
        <v>15432</v>
      </c>
      <c r="G1040" s="11" t="s">
        <v>15433</v>
      </c>
      <c r="H1040" s="11" t="s">
        <v>15434</v>
      </c>
      <c r="I1040" s="11" t="s">
        <v>15435</v>
      </c>
      <c r="J1040" s="11" t="s">
        <v>15436</v>
      </c>
      <c r="K1040" s="11" t="s">
        <v>15437</v>
      </c>
      <c r="L1040" s="11" t="s">
        <v>15438</v>
      </c>
      <c r="M1040" s="11" t="s">
        <v>15439</v>
      </c>
      <c r="N1040" s="11" t="s">
        <v>15440</v>
      </c>
      <c r="O1040" s="11" t="s">
        <v>15441</v>
      </c>
      <c r="P1040" s="11" t="s">
        <v>15442</v>
      </c>
      <c r="Q1040" s="11" t="s">
        <v>999</v>
      </c>
      <c r="R1040" s="11" t="s">
        <v>14763</v>
      </c>
      <c r="S1040" s="11" t="s">
        <v>15143</v>
      </c>
      <c r="T1040" s="11" t="s">
        <v>15443</v>
      </c>
      <c r="U1040" s="14"/>
      <c r="V1040" s="14"/>
      <c r="W1040" s="15" t="str">
        <f t="shared" si="16"/>
        <v/>
      </c>
      <c r="X1040" s="16"/>
    </row>
    <row r="1041" spans="1:24" ht="56" x14ac:dyDescent="0.2">
      <c r="A1041" s="11" t="s">
        <v>14390</v>
      </c>
      <c r="B1041" s="11" t="s">
        <v>15280</v>
      </c>
      <c r="C1041" s="13" t="s">
        <v>15444</v>
      </c>
      <c r="D1041" s="9" t="s">
        <v>15445</v>
      </c>
      <c r="E1041" s="11" t="s">
        <v>15446</v>
      </c>
      <c r="F1041" s="11" t="s">
        <v>15447</v>
      </c>
      <c r="G1041" s="11" t="s">
        <v>15448</v>
      </c>
      <c r="H1041" s="11" t="s">
        <v>15449</v>
      </c>
      <c r="I1041" s="11" t="s">
        <v>15450</v>
      </c>
      <c r="J1041" s="11" t="s">
        <v>15451</v>
      </c>
      <c r="K1041" s="11" t="s">
        <v>15452</v>
      </c>
      <c r="L1041" s="11" t="s">
        <v>15453</v>
      </c>
      <c r="M1041" s="11" t="s">
        <v>15454</v>
      </c>
      <c r="N1041" s="11" t="s">
        <v>15455</v>
      </c>
      <c r="O1041" s="11" t="s">
        <v>15456</v>
      </c>
      <c r="P1041" s="11" t="s">
        <v>15457</v>
      </c>
      <c r="Q1041" s="11" t="s">
        <v>12655</v>
      </c>
      <c r="R1041" s="11" t="s">
        <v>14763</v>
      </c>
      <c r="S1041" s="11" t="s">
        <v>15143</v>
      </c>
      <c r="T1041" s="11" t="s">
        <v>15458</v>
      </c>
      <c r="U1041" s="14"/>
      <c r="V1041" s="14"/>
      <c r="W1041" s="15" t="str">
        <f t="shared" si="16"/>
        <v/>
      </c>
      <c r="X1041" s="16"/>
    </row>
    <row r="1042" spans="1:24" ht="56" x14ac:dyDescent="0.2">
      <c r="A1042" s="11" t="s">
        <v>14390</v>
      </c>
      <c r="B1042" s="11" t="s">
        <v>15280</v>
      </c>
      <c r="C1042" s="13" t="s">
        <v>15459</v>
      </c>
      <c r="D1042" s="9" t="s">
        <v>15460</v>
      </c>
      <c r="E1042" s="11" t="s">
        <v>15461</v>
      </c>
      <c r="F1042" s="11" t="s">
        <v>15462</v>
      </c>
      <c r="G1042" s="11" t="s">
        <v>15463</v>
      </c>
      <c r="H1042" s="11" t="s">
        <v>15464</v>
      </c>
      <c r="I1042" s="11" t="s">
        <v>15465</v>
      </c>
      <c r="J1042" s="11" t="s">
        <v>15466</v>
      </c>
      <c r="K1042" s="11" t="s">
        <v>15467</v>
      </c>
      <c r="L1042" s="11" t="s">
        <v>15468</v>
      </c>
      <c r="M1042" s="11" t="s">
        <v>15469</v>
      </c>
      <c r="N1042" s="11" t="s">
        <v>15470</v>
      </c>
      <c r="O1042" s="11" t="s">
        <v>15471</v>
      </c>
      <c r="P1042" s="11" t="s">
        <v>15158</v>
      </c>
      <c r="Q1042" s="11" t="s">
        <v>1094</v>
      </c>
      <c r="R1042" s="11" t="s">
        <v>14763</v>
      </c>
      <c r="S1042" s="11" t="s">
        <v>15472</v>
      </c>
      <c r="T1042" s="11" t="s">
        <v>15473</v>
      </c>
      <c r="U1042" s="14"/>
      <c r="V1042" s="14"/>
      <c r="W1042" s="15" t="str">
        <f t="shared" si="16"/>
        <v/>
      </c>
      <c r="X1042" s="16"/>
    </row>
    <row r="1043" spans="1:24" ht="70" x14ac:dyDescent="0.2">
      <c r="A1043" s="11" t="s">
        <v>14390</v>
      </c>
      <c r="B1043" s="11" t="s">
        <v>15280</v>
      </c>
      <c r="C1043" s="13" t="s">
        <v>15474</v>
      </c>
      <c r="D1043" s="9" t="s">
        <v>15475</v>
      </c>
      <c r="E1043" s="11" t="s">
        <v>15476</v>
      </c>
      <c r="F1043" s="11" t="s">
        <v>15477</v>
      </c>
      <c r="G1043" s="11" t="s">
        <v>15478</v>
      </c>
      <c r="H1043" s="11" t="s">
        <v>15479</v>
      </c>
      <c r="I1043" s="11" t="s">
        <v>15480</v>
      </c>
      <c r="J1043" s="11" t="s">
        <v>15481</v>
      </c>
      <c r="K1043" s="11" t="s">
        <v>15482</v>
      </c>
      <c r="L1043" s="11" t="s">
        <v>15483</v>
      </c>
      <c r="M1043" s="11" t="s">
        <v>15484</v>
      </c>
      <c r="N1043" s="11" t="s">
        <v>15485</v>
      </c>
      <c r="O1043" s="11" t="s">
        <v>15486</v>
      </c>
      <c r="P1043" s="11" t="s">
        <v>15487</v>
      </c>
      <c r="Q1043" s="11" t="s">
        <v>9035</v>
      </c>
      <c r="R1043" s="11" t="s">
        <v>14763</v>
      </c>
      <c r="S1043" s="11" t="s">
        <v>15143</v>
      </c>
      <c r="T1043" s="11" t="s">
        <v>15488</v>
      </c>
      <c r="U1043" s="14"/>
      <c r="V1043" s="14"/>
      <c r="W1043" s="15" t="str">
        <f t="shared" si="16"/>
        <v/>
      </c>
      <c r="X1043" s="16"/>
    </row>
    <row r="1044" spans="1:24" ht="56" x14ac:dyDescent="0.2">
      <c r="A1044" s="11" t="s">
        <v>14390</v>
      </c>
      <c r="B1044" s="11" t="s">
        <v>15280</v>
      </c>
      <c r="C1044" s="13" t="s">
        <v>15489</v>
      </c>
      <c r="D1044" s="9" t="s">
        <v>15490</v>
      </c>
      <c r="E1044" s="11" t="s">
        <v>15491</v>
      </c>
      <c r="F1044" s="11" t="s">
        <v>15492</v>
      </c>
      <c r="G1044" s="11" t="s">
        <v>15493</v>
      </c>
      <c r="H1044" s="11" t="s">
        <v>15494</v>
      </c>
      <c r="I1044" s="11" t="s">
        <v>15495</v>
      </c>
      <c r="J1044" s="11" t="s">
        <v>15496</v>
      </c>
      <c r="K1044" s="11" t="s">
        <v>15497</v>
      </c>
      <c r="L1044" s="11" t="s">
        <v>15498</v>
      </c>
      <c r="M1044" s="11" t="s">
        <v>15499</v>
      </c>
      <c r="N1044" s="11" t="s">
        <v>15500</v>
      </c>
      <c r="O1044" s="11" t="s">
        <v>12285</v>
      </c>
      <c r="P1044" s="11" t="s">
        <v>4737</v>
      </c>
      <c r="Q1044" s="11" t="s">
        <v>4722</v>
      </c>
      <c r="R1044" s="11" t="s">
        <v>14763</v>
      </c>
      <c r="S1044" s="11" t="s">
        <v>15143</v>
      </c>
      <c r="T1044" s="11" t="s">
        <v>15501</v>
      </c>
      <c r="U1044" s="14"/>
      <c r="V1044" s="14"/>
      <c r="W1044" s="15" t="str">
        <f t="shared" si="16"/>
        <v/>
      </c>
      <c r="X1044" s="16"/>
    </row>
    <row r="1045" spans="1:24" ht="56" x14ac:dyDescent="0.2">
      <c r="A1045" s="11" t="s">
        <v>14390</v>
      </c>
      <c r="B1045" s="11" t="s">
        <v>15280</v>
      </c>
      <c r="C1045" s="13" t="s">
        <v>15502</v>
      </c>
      <c r="D1045" s="9" t="s">
        <v>15503</v>
      </c>
      <c r="E1045" s="11" t="s">
        <v>15504</v>
      </c>
      <c r="F1045" s="11" t="s">
        <v>15505</v>
      </c>
      <c r="G1045" s="11" t="s">
        <v>15506</v>
      </c>
      <c r="H1045" s="11" t="s">
        <v>15507</v>
      </c>
      <c r="I1045" s="11" t="s">
        <v>15508</v>
      </c>
      <c r="J1045" s="11" t="s">
        <v>15509</v>
      </c>
      <c r="K1045" s="11" t="s">
        <v>15510</v>
      </c>
      <c r="L1045" s="11" t="s">
        <v>15511</v>
      </c>
      <c r="M1045" s="11" t="s">
        <v>15512</v>
      </c>
      <c r="N1045" s="11" t="s">
        <v>15513</v>
      </c>
      <c r="O1045" s="11" t="s">
        <v>15514</v>
      </c>
      <c r="P1045" s="11" t="s">
        <v>15515</v>
      </c>
      <c r="Q1045" s="11" t="s">
        <v>1356</v>
      </c>
      <c r="R1045" s="11" t="s">
        <v>14763</v>
      </c>
      <c r="S1045" s="11" t="s">
        <v>15516</v>
      </c>
      <c r="T1045" s="11" t="s">
        <v>15517</v>
      </c>
      <c r="U1045" s="14"/>
      <c r="V1045" s="14"/>
      <c r="W1045" s="15" t="str">
        <f t="shared" si="16"/>
        <v/>
      </c>
      <c r="X1045" s="16"/>
    </row>
    <row r="1046" spans="1:24" ht="56" x14ac:dyDescent="0.2">
      <c r="A1046" s="11" t="s">
        <v>14390</v>
      </c>
      <c r="B1046" s="11" t="s">
        <v>15280</v>
      </c>
      <c r="C1046" s="13" t="s">
        <v>15518</v>
      </c>
      <c r="D1046" s="9" t="s">
        <v>15519</v>
      </c>
      <c r="E1046" s="11" t="s">
        <v>15520</v>
      </c>
      <c r="F1046" s="11" t="s">
        <v>15521</v>
      </c>
      <c r="G1046" s="11" t="s">
        <v>15522</v>
      </c>
      <c r="H1046" s="11" t="s">
        <v>15523</v>
      </c>
      <c r="I1046" s="11" t="s">
        <v>15524</v>
      </c>
      <c r="J1046" s="11" t="s">
        <v>15525</v>
      </c>
      <c r="K1046" s="11" t="s">
        <v>15526</v>
      </c>
      <c r="L1046" s="11" t="s">
        <v>15527</v>
      </c>
      <c r="M1046" s="11" t="s">
        <v>15528</v>
      </c>
      <c r="N1046" s="11" t="s">
        <v>15485</v>
      </c>
      <c r="O1046" s="11" t="s">
        <v>15529</v>
      </c>
      <c r="P1046" s="11" t="s">
        <v>15530</v>
      </c>
      <c r="Q1046" s="11" t="s">
        <v>3397</v>
      </c>
      <c r="R1046" s="11" t="s">
        <v>14763</v>
      </c>
      <c r="S1046" s="11" t="s">
        <v>15143</v>
      </c>
      <c r="T1046" s="11" t="s">
        <v>15531</v>
      </c>
      <c r="U1046" s="14"/>
      <c r="V1046" s="14"/>
      <c r="W1046" s="15" t="str">
        <f t="shared" si="16"/>
        <v/>
      </c>
      <c r="X1046" s="16"/>
    </row>
    <row r="1047" spans="1:24" ht="56" x14ac:dyDescent="0.2">
      <c r="A1047" s="11" t="s">
        <v>14390</v>
      </c>
      <c r="B1047" s="11" t="s">
        <v>15280</v>
      </c>
      <c r="C1047" s="13" t="s">
        <v>15532</v>
      </c>
      <c r="D1047" s="9" t="s">
        <v>15533</v>
      </c>
      <c r="E1047" s="11" t="s">
        <v>15534</v>
      </c>
      <c r="F1047" s="11" t="s">
        <v>15535</v>
      </c>
      <c r="G1047" s="11" t="s">
        <v>15536</v>
      </c>
      <c r="H1047" s="11" t="s">
        <v>15537</v>
      </c>
      <c r="I1047" s="11" t="s">
        <v>15538</v>
      </c>
      <c r="J1047" s="11" t="s">
        <v>15539</v>
      </c>
      <c r="K1047" s="11" t="s">
        <v>15540</v>
      </c>
      <c r="L1047" s="11" t="s">
        <v>15541</v>
      </c>
      <c r="M1047" s="11" t="s">
        <v>15542</v>
      </c>
      <c r="N1047" s="11" t="s">
        <v>15543</v>
      </c>
      <c r="O1047" s="11" t="s">
        <v>683</v>
      </c>
      <c r="P1047" s="11" t="s">
        <v>9709</v>
      </c>
      <c r="Q1047" s="11" t="s">
        <v>4722</v>
      </c>
      <c r="R1047" s="11" t="s">
        <v>14763</v>
      </c>
      <c r="S1047" s="11" t="s">
        <v>15544</v>
      </c>
      <c r="T1047" s="11" t="s">
        <v>15545</v>
      </c>
      <c r="U1047" s="14"/>
      <c r="V1047" s="14"/>
      <c r="W1047" s="15" t="str">
        <f t="shared" si="16"/>
        <v/>
      </c>
      <c r="X1047" s="16"/>
    </row>
    <row r="1048" spans="1:24" ht="42" x14ac:dyDescent="0.2">
      <c r="A1048" s="11" t="s">
        <v>14390</v>
      </c>
      <c r="B1048" s="11" t="s">
        <v>15546</v>
      </c>
      <c r="C1048" s="13" t="s">
        <v>15547</v>
      </c>
      <c r="D1048" s="9" t="s">
        <v>15548</v>
      </c>
      <c r="E1048" s="11" t="s">
        <v>15549</v>
      </c>
      <c r="F1048" s="11" t="s">
        <v>15550</v>
      </c>
      <c r="G1048" s="11" t="s">
        <v>15551</v>
      </c>
      <c r="H1048" s="11" t="s">
        <v>15552</v>
      </c>
      <c r="I1048" s="11" t="s">
        <v>15553</v>
      </c>
      <c r="J1048" s="11" t="s">
        <v>15554</v>
      </c>
      <c r="K1048" s="11" t="s">
        <v>15555</v>
      </c>
      <c r="L1048" s="11" t="s">
        <v>15556</v>
      </c>
      <c r="M1048" s="11" t="s">
        <v>15557</v>
      </c>
      <c r="N1048" s="11" t="s">
        <v>15558</v>
      </c>
      <c r="O1048" s="11" t="s">
        <v>15559</v>
      </c>
      <c r="P1048" s="11" t="s">
        <v>15560</v>
      </c>
      <c r="Q1048" s="11" t="s">
        <v>1215</v>
      </c>
      <c r="R1048" s="11" t="s">
        <v>14830</v>
      </c>
      <c r="S1048" s="11" t="s">
        <v>15561</v>
      </c>
      <c r="T1048" s="11" t="s">
        <v>15562</v>
      </c>
      <c r="U1048" s="14"/>
      <c r="V1048" s="14"/>
      <c r="W1048" s="15" t="str">
        <f t="shared" si="16"/>
        <v/>
      </c>
      <c r="X1048" s="16"/>
    </row>
    <row r="1049" spans="1:24" ht="56" x14ac:dyDescent="0.2">
      <c r="A1049" s="11" t="s">
        <v>14390</v>
      </c>
      <c r="B1049" s="11" t="s">
        <v>15546</v>
      </c>
      <c r="C1049" s="13" t="s">
        <v>15563</v>
      </c>
      <c r="D1049" s="9" t="s">
        <v>15564</v>
      </c>
      <c r="E1049" s="11" t="s">
        <v>15565</v>
      </c>
      <c r="F1049" s="11" t="s">
        <v>15566</v>
      </c>
      <c r="G1049" s="11" t="s">
        <v>15567</v>
      </c>
      <c r="H1049" s="11" t="s">
        <v>15568</v>
      </c>
      <c r="I1049" s="11" t="s">
        <v>15569</v>
      </c>
      <c r="J1049" s="11" t="s">
        <v>15570</v>
      </c>
      <c r="K1049" s="11" t="s">
        <v>15571</v>
      </c>
      <c r="L1049" s="11" t="s">
        <v>15572</v>
      </c>
      <c r="M1049" s="11" t="s">
        <v>15573</v>
      </c>
      <c r="N1049" s="11" t="s">
        <v>7732</v>
      </c>
      <c r="O1049" s="11" t="s">
        <v>87</v>
      </c>
      <c r="P1049" s="11" t="s">
        <v>87</v>
      </c>
      <c r="Q1049" s="11" t="s">
        <v>87</v>
      </c>
      <c r="R1049" s="11" t="s">
        <v>15574</v>
      </c>
      <c r="S1049" s="11" t="s">
        <v>15575</v>
      </c>
      <c r="T1049" s="11" t="s">
        <v>15576</v>
      </c>
      <c r="U1049" s="14"/>
      <c r="V1049" s="14"/>
      <c r="W1049" s="15" t="str">
        <f t="shared" si="16"/>
        <v/>
      </c>
      <c r="X1049" s="16"/>
    </row>
    <row r="1050" spans="1:24" ht="56" x14ac:dyDescent="0.2">
      <c r="A1050" s="11" t="s">
        <v>14390</v>
      </c>
      <c r="B1050" s="11" t="s">
        <v>15546</v>
      </c>
      <c r="C1050" s="13" t="s">
        <v>15577</v>
      </c>
      <c r="D1050" s="9" t="s">
        <v>15578</v>
      </c>
      <c r="E1050" s="11" t="s">
        <v>15579</v>
      </c>
      <c r="F1050" s="11" t="s">
        <v>15580</v>
      </c>
      <c r="G1050" s="11" t="s">
        <v>15581</v>
      </c>
      <c r="H1050" s="11" t="s">
        <v>15582</v>
      </c>
      <c r="I1050" s="11" t="s">
        <v>15583</v>
      </c>
      <c r="J1050" s="11" t="s">
        <v>15332</v>
      </c>
      <c r="K1050" s="11" t="s">
        <v>15584</v>
      </c>
      <c r="L1050" s="11" t="s">
        <v>15585</v>
      </c>
      <c r="M1050" s="11" t="s">
        <v>15586</v>
      </c>
      <c r="N1050" s="11" t="s">
        <v>5675</v>
      </c>
      <c r="O1050" s="11" t="s">
        <v>15587</v>
      </c>
      <c r="P1050" s="11" t="s">
        <v>87</v>
      </c>
      <c r="Q1050" s="11" t="s">
        <v>87</v>
      </c>
      <c r="R1050" s="11" t="s">
        <v>15588</v>
      </c>
      <c r="S1050" s="11" t="s">
        <v>15589</v>
      </c>
      <c r="T1050" s="11" t="s">
        <v>15590</v>
      </c>
      <c r="U1050" s="14"/>
      <c r="V1050" s="14"/>
      <c r="W1050" s="15" t="str">
        <f t="shared" si="16"/>
        <v/>
      </c>
      <c r="X1050" s="16"/>
    </row>
    <row r="1051" spans="1:24" ht="56" x14ac:dyDescent="0.2">
      <c r="A1051" s="11" t="s">
        <v>14390</v>
      </c>
      <c r="B1051" s="11" t="s">
        <v>15546</v>
      </c>
      <c r="C1051" s="13" t="s">
        <v>15591</v>
      </c>
      <c r="D1051" s="9" t="s">
        <v>15592</v>
      </c>
      <c r="E1051" s="11" t="s">
        <v>15593</v>
      </c>
      <c r="F1051" s="11" t="s">
        <v>15594</v>
      </c>
      <c r="G1051" s="11" t="s">
        <v>15595</v>
      </c>
      <c r="H1051" s="11" t="s">
        <v>15596</v>
      </c>
      <c r="I1051" s="11" t="s">
        <v>15597</v>
      </c>
      <c r="J1051" s="11" t="s">
        <v>15598</v>
      </c>
      <c r="K1051" s="11" t="s">
        <v>15599</v>
      </c>
      <c r="L1051" s="11" t="s">
        <v>15600</v>
      </c>
      <c r="M1051" s="11" t="s">
        <v>15601</v>
      </c>
      <c r="N1051" s="11" t="s">
        <v>15602</v>
      </c>
      <c r="O1051" s="11" t="s">
        <v>15603</v>
      </c>
      <c r="P1051" s="11" t="s">
        <v>10172</v>
      </c>
      <c r="Q1051" s="11" t="s">
        <v>7910</v>
      </c>
      <c r="R1051" s="11" t="s">
        <v>14830</v>
      </c>
      <c r="S1051" s="11" t="s">
        <v>15604</v>
      </c>
      <c r="T1051" s="11" t="s">
        <v>15605</v>
      </c>
      <c r="U1051" s="14"/>
      <c r="V1051" s="14"/>
      <c r="W1051" s="15" t="str">
        <f t="shared" si="16"/>
        <v/>
      </c>
      <c r="X1051" s="16"/>
    </row>
    <row r="1052" spans="1:24" ht="56" x14ac:dyDescent="0.2">
      <c r="A1052" s="11" t="s">
        <v>14390</v>
      </c>
      <c r="B1052" s="11" t="s">
        <v>15546</v>
      </c>
      <c r="C1052" s="13" t="s">
        <v>15606</v>
      </c>
      <c r="D1052" s="9" t="s">
        <v>15607</v>
      </c>
      <c r="E1052" s="11" t="s">
        <v>15608</v>
      </c>
      <c r="F1052" s="11" t="s">
        <v>15609</v>
      </c>
      <c r="G1052" s="11" t="s">
        <v>15610</v>
      </c>
      <c r="H1052" s="11" t="s">
        <v>15611</v>
      </c>
      <c r="I1052" s="11" t="s">
        <v>15612</v>
      </c>
      <c r="J1052" s="11" t="s">
        <v>15613</v>
      </c>
      <c r="K1052" s="11" t="s">
        <v>15614</v>
      </c>
      <c r="L1052" s="11" t="s">
        <v>15615</v>
      </c>
      <c r="M1052" s="11" t="s">
        <v>15616</v>
      </c>
      <c r="N1052" s="11" t="s">
        <v>15602</v>
      </c>
      <c r="O1052" s="11" t="s">
        <v>15603</v>
      </c>
      <c r="P1052" s="11" t="s">
        <v>4517</v>
      </c>
      <c r="Q1052" s="11" t="s">
        <v>7910</v>
      </c>
      <c r="R1052" s="11" t="s">
        <v>14830</v>
      </c>
      <c r="S1052" s="11" t="s">
        <v>15604</v>
      </c>
      <c r="T1052" s="11" t="s">
        <v>15617</v>
      </c>
      <c r="U1052" s="14"/>
      <c r="V1052" s="14"/>
      <c r="W1052" s="15" t="str">
        <f t="shared" si="16"/>
        <v/>
      </c>
      <c r="X1052" s="16"/>
    </row>
    <row r="1053" spans="1:24" ht="56" x14ac:dyDescent="0.2">
      <c r="A1053" s="11" t="s">
        <v>14390</v>
      </c>
      <c r="B1053" s="11" t="s">
        <v>15546</v>
      </c>
      <c r="C1053" s="13" t="s">
        <v>15618</v>
      </c>
      <c r="D1053" s="9" t="s">
        <v>15619</v>
      </c>
      <c r="E1053" s="11" t="s">
        <v>15620</v>
      </c>
      <c r="F1053" s="11" t="s">
        <v>15621</v>
      </c>
      <c r="G1053" s="11" t="s">
        <v>15622</v>
      </c>
      <c r="H1053" s="11" t="s">
        <v>15623</v>
      </c>
      <c r="I1053" s="11" t="s">
        <v>15624</v>
      </c>
      <c r="J1053" s="11" t="s">
        <v>15625</v>
      </c>
      <c r="K1053" s="11" t="s">
        <v>15599</v>
      </c>
      <c r="L1053" s="11" t="s">
        <v>15626</v>
      </c>
      <c r="M1053" s="11" t="s">
        <v>15627</v>
      </c>
      <c r="N1053" s="11" t="s">
        <v>13623</v>
      </c>
      <c r="O1053" s="11" t="s">
        <v>15628</v>
      </c>
      <c r="P1053" s="11" t="s">
        <v>4517</v>
      </c>
      <c r="Q1053" s="11" t="s">
        <v>7910</v>
      </c>
      <c r="R1053" s="11" t="s">
        <v>14763</v>
      </c>
      <c r="S1053" s="11" t="s">
        <v>15629</v>
      </c>
      <c r="T1053" s="11" t="s">
        <v>15630</v>
      </c>
      <c r="U1053" s="14"/>
      <c r="V1053" s="14"/>
      <c r="W1053" s="15" t="str">
        <f t="shared" si="16"/>
        <v/>
      </c>
      <c r="X1053" s="16"/>
    </row>
    <row r="1054" spans="1:24" ht="56" x14ac:dyDescent="0.2">
      <c r="A1054" s="11" t="s">
        <v>14390</v>
      </c>
      <c r="B1054" s="11" t="s">
        <v>15546</v>
      </c>
      <c r="C1054" s="13" t="s">
        <v>15631</v>
      </c>
      <c r="D1054" s="9" t="s">
        <v>15632</v>
      </c>
      <c r="E1054" s="11" t="s">
        <v>15633</v>
      </c>
      <c r="F1054" s="11" t="s">
        <v>15634</v>
      </c>
      <c r="G1054" s="11" t="s">
        <v>15635</v>
      </c>
      <c r="H1054" s="11" t="s">
        <v>15636</v>
      </c>
      <c r="I1054" s="11" t="s">
        <v>15637</v>
      </c>
      <c r="J1054" s="11" t="s">
        <v>15638</v>
      </c>
      <c r="K1054" s="11" t="s">
        <v>15639</v>
      </c>
      <c r="L1054" s="11" t="s">
        <v>15640</v>
      </c>
      <c r="M1054" s="11" t="s">
        <v>15641</v>
      </c>
      <c r="N1054" s="11" t="s">
        <v>15642</v>
      </c>
      <c r="O1054" s="11" t="s">
        <v>15643</v>
      </c>
      <c r="P1054" s="11" t="s">
        <v>14954</v>
      </c>
      <c r="Q1054" s="11" t="s">
        <v>87</v>
      </c>
      <c r="R1054" s="11" t="s">
        <v>15644</v>
      </c>
      <c r="S1054" s="11" t="s">
        <v>15645</v>
      </c>
      <c r="T1054" s="11" t="s">
        <v>15646</v>
      </c>
      <c r="U1054" s="14"/>
      <c r="V1054" s="14"/>
      <c r="W1054" s="15" t="str">
        <f t="shared" si="16"/>
        <v/>
      </c>
      <c r="X1054" s="16"/>
    </row>
    <row r="1055" spans="1:24" ht="42" x14ac:dyDescent="0.2">
      <c r="A1055" s="11" t="s">
        <v>14390</v>
      </c>
      <c r="B1055" s="11" t="s">
        <v>15546</v>
      </c>
      <c r="C1055" s="13" t="s">
        <v>15647</v>
      </c>
      <c r="D1055" s="9" t="s">
        <v>15648</v>
      </c>
      <c r="E1055" s="11" t="s">
        <v>15649</v>
      </c>
      <c r="F1055" s="11" t="s">
        <v>15650</v>
      </c>
      <c r="G1055" s="11" t="s">
        <v>15651</v>
      </c>
      <c r="H1055" s="11" t="s">
        <v>15652</v>
      </c>
      <c r="I1055" s="11" t="s">
        <v>15653</v>
      </c>
      <c r="J1055" s="11" t="s">
        <v>15654</v>
      </c>
      <c r="K1055" s="11" t="s">
        <v>15510</v>
      </c>
      <c r="L1055" s="11" t="s">
        <v>15655</v>
      </c>
      <c r="M1055" s="11" t="s">
        <v>15656</v>
      </c>
      <c r="N1055" s="11" t="s">
        <v>15657</v>
      </c>
      <c r="O1055" s="11" t="s">
        <v>15658</v>
      </c>
      <c r="P1055" s="11" t="s">
        <v>15659</v>
      </c>
      <c r="Q1055" s="11" t="s">
        <v>87</v>
      </c>
      <c r="R1055" s="11" t="s">
        <v>15644</v>
      </c>
      <c r="S1055" s="11" t="s">
        <v>15660</v>
      </c>
      <c r="T1055" s="11" t="s">
        <v>15661</v>
      </c>
      <c r="U1055" s="14"/>
      <c r="V1055" s="14"/>
      <c r="W1055" s="15" t="str">
        <f t="shared" si="16"/>
        <v/>
      </c>
      <c r="X1055" s="16"/>
    </row>
    <row r="1056" spans="1:24" ht="56" x14ac:dyDescent="0.2">
      <c r="A1056" s="11" t="s">
        <v>14390</v>
      </c>
      <c r="B1056" s="11" t="s">
        <v>15546</v>
      </c>
      <c r="C1056" s="13" t="s">
        <v>15662</v>
      </c>
      <c r="D1056" s="9" t="s">
        <v>15663</v>
      </c>
      <c r="E1056" s="11" t="s">
        <v>15664</v>
      </c>
      <c r="F1056" s="11" t="s">
        <v>15665</v>
      </c>
      <c r="G1056" s="11" t="s">
        <v>15666</v>
      </c>
      <c r="H1056" s="11" t="s">
        <v>15667</v>
      </c>
      <c r="I1056" s="11" t="s">
        <v>15668</v>
      </c>
      <c r="J1056" s="11" t="s">
        <v>15669</v>
      </c>
      <c r="K1056" s="11" t="s">
        <v>15670</v>
      </c>
      <c r="L1056" s="11" t="s">
        <v>15671</v>
      </c>
      <c r="M1056" s="11" t="s">
        <v>15672</v>
      </c>
      <c r="N1056" s="11" t="s">
        <v>15673</v>
      </c>
      <c r="O1056" s="11" t="s">
        <v>15674</v>
      </c>
      <c r="P1056" s="11" t="s">
        <v>7761</v>
      </c>
      <c r="Q1056" s="11" t="s">
        <v>87</v>
      </c>
      <c r="R1056" s="11" t="s">
        <v>15675</v>
      </c>
      <c r="S1056" s="11" t="s">
        <v>15676</v>
      </c>
      <c r="T1056" s="11" t="s">
        <v>15677</v>
      </c>
      <c r="U1056" s="14"/>
      <c r="V1056" s="14"/>
      <c r="W1056" s="15" t="str">
        <f t="shared" si="16"/>
        <v/>
      </c>
      <c r="X1056" s="16"/>
    </row>
    <row r="1057" spans="1:24" ht="42" x14ac:dyDescent="0.2">
      <c r="A1057" s="11" t="s">
        <v>14390</v>
      </c>
      <c r="B1057" s="11" t="s">
        <v>15546</v>
      </c>
      <c r="C1057" s="13" t="s">
        <v>15678</v>
      </c>
      <c r="D1057" s="9" t="s">
        <v>15679</v>
      </c>
      <c r="E1057" s="11" t="s">
        <v>15680</v>
      </c>
      <c r="F1057" s="11" t="s">
        <v>15681</v>
      </c>
      <c r="G1057" s="11" t="s">
        <v>15682</v>
      </c>
      <c r="H1057" s="11" t="s">
        <v>15683</v>
      </c>
      <c r="I1057" s="11" t="s">
        <v>15684</v>
      </c>
      <c r="J1057" s="11" t="s">
        <v>15685</v>
      </c>
      <c r="K1057" s="11" t="s">
        <v>15686</v>
      </c>
      <c r="L1057" s="11" t="s">
        <v>15687</v>
      </c>
      <c r="M1057" s="11" t="s">
        <v>15688</v>
      </c>
      <c r="N1057" s="11" t="s">
        <v>15689</v>
      </c>
      <c r="O1057" s="11" t="s">
        <v>15690</v>
      </c>
      <c r="P1057" s="11" t="s">
        <v>10074</v>
      </c>
      <c r="Q1057" s="11" t="s">
        <v>3324</v>
      </c>
      <c r="R1057" s="11" t="s">
        <v>12763</v>
      </c>
      <c r="S1057" s="11" t="s">
        <v>15691</v>
      </c>
      <c r="T1057" s="11" t="s">
        <v>15692</v>
      </c>
      <c r="U1057" s="14"/>
      <c r="V1057" s="14"/>
      <c r="W1057" s="15" t="str">
        <f t="shared" si="16"/>
        <v/>
      </c>
      <c r="X1057" s="16"/>
    </row>
    <row r="1058" spans="1:24" ht="56" x14ac:dyDescent="0.2">
      <c r="A1058" s="11" t="s">
        <v>14390</v>
      </c>
      <c r="B1058" s="11" t="s">
        <v>15546</v>
      </c>
      <c r="C1058" s="13" t="s">
        <v>15693</v>
      </c>
      <c r="D1058" s="9" t="s">
        <v>15694</v>
      </c>
      <c r="E1058" s="11" t="s">
        <v>15695</v>
      </c>
      <c r="F1058" s="11" t="s">
        <v>15696</v>
      </c>
      <c r="G1058" s="11" t="s">
        <v>15697</v>
      </c>
      <c r="H1058" s="11" t="s">
        <v>15698</v>
      </c>
      <c r="I1058" s="11" t="s">
        <v>15699</v>
      </c>
      <c r="J1058" s="11" t="s">
        <v>15700</v>
      </c>
      <c r="K1058" s="11" t="s">
        <v>15701</v>
      </c>
      <c r="L1058" s="11" t="s">
        <v>15702</v>
      </c>
      <c r="M1058" s="11" t="s">
        <v>15703</v>
      </c>
      <c r="N1058" s="11" t="s">
        <v>15704</v>
      </c>
      <c r="O1058" s="11" t="s">
        <v>15705</v>
      </c>
      <c r="P1058" s="11" t="s">
        <v>15706</v>
      </c>
      <c r="Q1058" s="11" t="s">
        <v>1215</v>
      </c>
      <c r="R1058" s="11" t="s">
        <v>14830</v>
      </c>
      <c r="S1058" s="11" t="s">
        <v>14877</v>
      </c>
      <c r="T1058" s="11" t="s">
        <v>15707</v>
      </c>
      <c r="U1058" s="14"/>
      <c r="V1058" s="14"/>
      <c r="W1058" s="15" t="str">
        <f t="shared" si="16"/>
        <v/>
      </c>
      <c r="X1058" s="16"/>
    </row>
    <row r="1059" spans="1:24" ht="42" x14ac:dyDescent="0.2">
      <c r="A1059" s="11" t="s">
        <v>14390</v>
      </c>
      <c r="B1059" s="11" t="s">
        <v>15546</v>
      </c>
      <c r="C1059" s="13" t="s">
        <v>15708</v>
      </c>
      <c r="D1059" s="9" t="s">
        <v>15709</v>
      </c>
      <c r="E1059" s="11" t="s">
        <v>15710</v>
      </c>
      <c r="F1059" s="11" t="s">
        <v>15711</v>
      </c>
      <c r="G1059" s="11" t="s">
        <v>15712</v>
      </c>
      <c r="H1059" s="11" t="s">
        <v>15713</v>
      </c>
      <c r="I1059" s="11" t="s">
        <v>15714</v>
      </c>
      <c r="J1059" s="11" t="s">
        <v>15715</v>
      </c>
      <c r="K1059" s="11" t="s">
        <v>15584</v>
      </c>
      <c r="L1059" s="11" t="s">
        <v>15716</v>
      </c>
      <c r="M1059" s="11" t="s">
        <v>15717</v>
      </c>
      <c r="N1059" s="11" t="s">
        <v>15411</v>
      </c>
      <c r="O1059" s="11" t="s">
        <v>15718</v>
      </c>
      <c r="P1059" s="11" t="s">
        <v>15366</v>
      </c>
      <c r="Q1059" s="11" t="s">
        <v>1215</v>
      </c>
      <c r="R1059" s="11" t="s">
        <v>14763</v>
      </c>
      <c r="S1059" s="11" t="s">
        <v>15413</v>
      </c>
      <c r="T1059" s="11" t="s">
        <v>15719</v>
      </c>
      <c r="U1059" s="14"/>
      <c r="V1059" s="14"/>
      <c r="W1059" s="15" t="str">
        <f t="shared" si="16"/>
        <v/>
      </c>
      <c r="X1059" s="16"/>
    </row>
    <row r="1060" spans="1:24" ht="56" x14ac:dyDescent="0.2">
      <c r="A1060" s="11" t="s">
        <v>14390</v>
      </c>
      <c r="B1060" s="11" t="s">
        <v>15546</v>
      </c>
      <c r="C1060" s="13" t="s">
        <v>15720</v>
      </c>
      <c r="D1060" s="9" t="s">
        <v>15721</v>
      </c>
      <c r="E1060" s="11" t="s">
        <v>15722</v>
      </c>
      <c r="F1060" s="11" t="s">
        <v>15723</v>
      </c>
      <c r="G1060" s="11" t="s">
        <v>15724</v>
      </c>
      <c r="H1060" s="11" t="s">
        <v>15725</v>
      </c>
      <c r="I1060" s="11" t="s">
        <v>15726</v>
      </c>
      <c r="J1060" s="11" t="s">
        <v>15727</v>
      </c>
      <c r="K1060" s="11" t="s">
        <v>15728</v>
      </c>
      <c r="L1060" s="11" t="s">
        <v>15729</v>
      </c>
      <c r="M1060" s="11" t="s">
        <v>15730</v>
      </c>
      <c r="N1060" s="11" t="s">
        <v>15731</v>
      </c>
      <c r="O1060" s="11" t="s">
        <v>15732</v>
      </c>
      <c r="P1060" s="11" t="s">
        <v>15733</v>
      </c>
      <c r="Q1060" s="11" t="s">
        <v>1432</v>
      </c>
      <c r="R1060" s="11" t="s">
        <v>14971</v>
      </c>
      <c r="S1060" s="11" t="s">
        <v>15516</v>
      </c>
      <c r="T1060" s="11" t="s">
        <v>15734</v>
      </c>
      <c r="U1060" s="14"/>
      <c r="V1060" s="14"/>
      <c r="W1060" s="15" t="str">
        <f t="shared" si="16"/>
        <v/>
      </c>
      <c r="X1060" s="16"/>
    </row>
    <row r="1061" spans="1:24" ht="56" x14ac:dyDescent="0.2">
      <c r="A1061" s="11" t="s">
        <v>14390</v>
      </c>
      <c r="B1061" s="11" t="s">
        <v>15546</v>
      </c>
      <c r="C1061" s="13" t="s">
        <v>15735</v>
      </c>
      <c r="D1061" s="9" t="s">
        <v>15736</v>
      </c>
      <c r="E1061" s="11" t="s">
        <v>15737</v>
      </c>
      <c r="F1061" s="11" t="s">
        <v>15738</v>
      </c>
      <c r="G1061" s="11" t="s">
        <v>15739</v>
      </c>
      <c r="H1061" s="11" t="s">
        <v>15740</v>
      </c>
      <c r="I1061" s="11" t="s">
        <v>15741</v>
      </c>
      <c r="J1061" s="11" t="s">
        <v>15742</v>
      </c>
      <c r="K1061" s="11" t="s">
        <v>15743</v>
      </c>
      <c r="L1061" s="11" t="s">
        <v>15744</v>
      </c>
      <c r="M1061" s="11" t="s">
        <v>15745</v>
      </c>
      <c r="N1061" s="11" t="s">
        <v>15746</v>
      </c>
      <c r="O1061" s="11" t="s">
        <v>15747</v>
      </c>
      <c r="P1061" s="11" t="s">
        <v>7761</v>
      </c>
      <c r="Q1061" s="11" t="s">
        <v>87</v>
      </c>
      <c r="R1061" s="11" t="s">
        <v>14971</v>
      </c>
      <c r="S1061" s="11" t="s">
        <v>15748</v>
      </c>
      <c r="T1061" s="11" t="s">
        <v>15749</v>
      </c>
      <c r="U1061" s="14"/>
      <c r="V1061" s="14"/>
      <c r="W1061" s="15" t="str">
        <f t="shared" si="16"/>
        <v/>
      </c>
      <c r="X1061" s="16"/>
    </row>
    <row r="1062" spans="1:24" ht="56" x14ac:dyDescent="0.2">
      <c r="A1062" s="11" t="s">
        <v>14390</v>
      </c>
      <c r="B1062" s="11" t="s">
        <v>15546</v>
      </c>
      <c r="C1062" s="13" t="s">
        <v>15750</v>
      </c>
      <c r="D1062" s="9" t="s">
        <v>15751</v>
      </c>
      <c r="E1062" s="11" t="s">
        <v>15752</v>
      </c>
      <c r="F1062" s="11" t="s">
        <v>15753</v>
      </c>
      <c r="G1062" s="11" t="s">
        <v>15754</v>
      </c>
      <c r="H1062" s="11" t="s">
        <v>15755</v>
      </c>
      <c r="I1062" s="11" t="s">
        <v>15756</v>
      </c>
      <c r="J1062" s="11" t="s">
        <v>15013</v>
      </c>
      <c r="K1062" s="11" t="s">
        <v>15757</v>
      </c>
      <c r="L1062" s="11" t="s">
        <v>15758</v>
      </c>
      <c r="M1062" s="11" t="s">
        <v>15759</v>
      </c>
      <c r="N1062" s="11" t="s">
        <v>15760</v>
      </c>
      <c r="O1062" s="11" t="s">
        <v>15761</v>
      </c>
      <c r="P1062" s="11" t="s">
        <v>15762</v>
      </c>
      <c r="Q1062" s="11" t="s">
        <v>87</v>
      </c>
      <c r="R1062" s="11" t="s">
        <v>12763</v>
      </c>
      <c r="S1062" s="11" t="s">
        <v>15763</v>
      </c>
      <c r="T1062" s="11" t="s">
        <v>15764</v>
      </c>
      <c r="U1062" s="14"/>
      <c r="V1062" s="14"/>
      <c r="W1062" s="15" t="str">
        <f t="shared" si="16"/>
        <v/>
      </c>
      <c r="X1062" s="16"/>
    </row>
    <row r="1063" spans="1:24" ht="56" x14ac:dyDescent="0.2">
      <c r="A1063" s="11" t="s">
        <v>14390</v>
      </c>
      <c r="B1063" s="11" t="s">
        <v>15546</v>
      </c>
      <c r="C1063" s="13" t="s">
        <v>15765</v>
      </c>
      <c r="D1063" s="9" t="s">
        <v>15766</v>
      </c>
      <c r="E1063" s="11" t="s">
        <v>15767</v>
      </c>
      <c r="F1063" s="11" t="s">
        <v>15768</v>
      </c>
      <c r="G1063" s="11" t="s">
        <v>15769</v>
      </c>
      <c r="H1063" s="11" t="s">
        <v>15770</v>
      </c>
      <c r="I1063" s="11" t="s">
        <v>15771</v>
      </c>
      <c r="J1063" s="11" t="s">
        <v>15772</v>
      </c>
      <c r="K1063" s="11" t="s">
        <v>15773</v>
      </c>
      <c r="L1063" s="11" t="s">
        <v>15774</v>
      </c>
      <c r="M1063" s="11" t="s">
        <v>15775</v>
      </c>
      <c r="N1063" s="11" t="s">
        <v>15776</v>
      </c>
      <c r="O1063" s="11" t="s">
        <v>15777</v>
      </c>
      <c r="P1063" s="11" t="s">
        <v>15158</v>
      </c>
      <c r="Q1063" s="11" t="s">
        <v>1094</v>
      </c>
      <c r="R1063" s="11" t="s">
        <v>14830</v>
      </c>
      <c r="S1063" s="11" t="s">
        <v>15778</v>
      </c>
      <c r="T1063" s="11" t="s">
        <v>15779</v>
      </c>
      <c r="U1063" s="14"/>
      <c r="V1063" s="14"/>
      <c r="W1063" s="15" t="str">
        <f t="shared" si="16"/>
        <v/>
      </c>
      <c r="X1063" s="16"/>
    </row>
    <row r="1064" spans="1:24" ht="56" x14ac:dyDescent="0.2">
      <c r="A1064" s="11" t="s">
        <v>14390</v>
      </c>
      <c r="B1064" s="11" t="s">
        <v>15546</v>
      </c>
      <c r="C1064" s="13" t="s">
        <v>15780</v>
      </c>
      <c r="D1064" s="9" t="s">
        <v>15781</v>
      </c>
      <c r="E1064" s="11" t="s">
        <v>15782</v>
      </c>
      <c r="F1064" s="11" t="s">
        <v>15783</v>
      </c>
      <c r="G1064" s="11" t="s">
        <v>15784</v>
      </c>
      <c r="H1064" s="11" t="s">
        <v>15785</v>
      </c>
      <c r="I1064" s="11" t="s">
        <v>15786</v>
      </c>
      <c r="J1064" s="11" t="s">
        <v>15787</v>
      </c>
      <c r="K1064" s="11" t="s">
        <v>15788</v>
      </c>
      <c r="L1064" s="11" t="s">
        <v>15789</v>
      </c>
      <c r="M1064" s="11" t="s">
        <v>15790</v>
      </c>
      <c r="N1064" s="11" t="s">
        <v>15094</v>
      </c>
      <c r="O1064" s="11" t="s">
        <v>15791</v>
      </c>
      <c r="P1064" s="11" t="s">
        <v>15792</v>
      </c>
      <c r="Q1064" s="11" t="s">
        <v>5832</v>
      </c>
      <c r="R1064" s="11" t="s">
        <v>14830</v>
      </c>
      <c r="S1064" s="11" t="s">
        <v>15793</v>
      </c>
      <c r="T1064" s="11" t="s">
        <v>15794</v>
      </c>
      <c r="U1064" s="14"/>
      <c r="V1064" s="14"/>
      <c r="W1064" s="15" t="str">
        <f t="shared" si="16"/>
        <v/>
      </c>
      <c r="X1064" s="16"/>
    </row>
    <row r="1065" spans="1:24" ht="56" x14ac:dyDescent="0.2">
      <c r="A1065" s="11" t="s">
        <v>14390</v>
      </c>
      <c r="B1065" s="11" t="s">
        <v>15546</v>
      </c>
      <c r="C1065" s="13" t="s">
        <v>15795</v>
      </c>
      <c r="D1065" s="9" t="s">
        <v>15796</v>
      </c>
      <c r="E1065" s="11" t="s">
        <v>15797</v>
      </c>
      <c r="F1065" s="11" t="s">
        <v>15798</v>
      </c>
      <c r="G1065" s="11" t="s">
        <v>15799</v>
      </c>
      <c r="H1065" s="11" t="s">
        <v>15800</v>
      </c>
      <c r="I1065" s="11" t="s">
        <v>15801</v>
      </c>
      <c r="J1065" s="11" t="s">
        <v>15802</v>
      </c>
      <c r="K1065" s="11" t="s">
        <v>15599</v>
      </c>
      <c r="L1065" s="11" t="s">
        <v>15803</v>
      </c>
      <c r="M1065" s="11" t="s">
        <v>15804</v>
      </c>
      <c r="N1065" s="11" t="s">
        <v>15805</v>
      </c>
      <c r="O1065" s="11" t="s">
        <v>537</v>
      </c>
      <c r="P1065" s="11" t="s">
        <v>10543</v>
      </c>
      <c r="Q1065" s="11" t="s">
        <v>87</v>
      </c>
      <c r="R1065" s="11" t="s">
        <v>14486</v>
      </c>
      <c r="S1065" s="11" t="s">
        <v>15806</v>
      </c>
      <c r="T1065" s="11" t="s">
        <v>15807</v>
      </c>
      <c r="U1065" s="14"/>
      <c r="V1065" s="14"/>
      <c r="W1065" s="15" t="str">
        <f t="shared" si="16"/>
        <v/>
      </c>
      <c r="X1065" s="16"/>
    </row>
    <row r="1066" spans="1:24" ht="56" x14ac:dyDescent="0.2">
      <c r="A1066" s="11" t="s">
        <v>14390</v>
      </c>
      <c r="B1066" s="11" t="s">
        <v>15546</v>
      </c>
      <c r="C1066" s="13" t="s">
        <v>15808</v>
      </c>
      <c r="D1066" s="9" t="s">
        <v>15809</v>
      </c>
      <c r="E1066" s="11" t="s">
        <v>15810</v>
      </c>
      <c r="F1066" s="11" t="s">
        <v>15811</v>
      </c>
      <c r="G1066" s="11" t="s">
        <v>15812</v>
      </c>
      <c r="H1066" s="11" t="s">
        <v>15813</v>
      </c>
      <c r="I1066" s="11" t="s">
        <v>15814</v>
      </c>
      <c r="J1066" s="11" t="s">
        <v>15815</v>
      </c>
      <c r="K1066" s="11" t="s">
        <v>15816</v>
      </c>
      <c r="L1066" s="11" t="s">
        <v>15817</v>
      </c>
      <c r="M1066" s="11" t="s">
        <v>15818</v>
      </c>
      <c r="N1066" s="11" t="s">
        <v>15819</v>
      </c>
      <c r="O1066" s="11" t="s">
        <v>15820</v>
      </c>
      <c r="P1066" s="11" t="s">
        <v>15821</v>
      </c>
      <c r="Q1066" s="11" t="s">
        <v>390</v>
      </c>
      <c r="R1066" s="11" t="s">
        <v>14550</v>
      </c>
      <c r="S1066" s="11" t="s">
        <v>15822</v>
      </c>
      <c r="T1066" s="11" t="s">
        <v>15823</v>
      </c>
      <c r="U1066" s="14"/>
      <c r="V1066" s="14"/>
      <c r="W1066" s="15" t="str">
        <f t="shared" si="16"/>
        <v/>
      </c>
      <c r="X1066" s="16"/>
    </row>
    <row r="1067" spans="1:24" ht="56" x14ac:dyDescent="0.2">
      <c r="A1067" s="11" t="s">
        <v>14390</v>
      </c>
      <c r="B1067" s="11" t="s">
        <v>15546</v>
      </c>
      <c r="C1067" s="13" t="s">
        <v>15824</v>
      </c>
      <c r="D1067" s="9" t="s">
        <v>15825</v>
      </c>
      <c r="E1067" s="11" t="s">
        <v>15826</v>
      </c>
      <c r="F1067" s="11" t="s">
        <v>15827</v>
      </c>
      <c r="G1067" s="11" t="s">
        <v>15828</v>
      </c>
      <c r="H1067" s="11" t="s">
        <v>15829</v>
      </c>
      <c r="I1067" s="11" t="s">
        <v>15830</v>
      </c>
      <c r="J1067" s="11" t="s">
        <v>15831</v>
      </c>
      <c r="K1067" s="11" t="s">
        <v>15832</v>
      </c>
      <c r="L1067" s="11" t="s">
        <v>15833</v>
      </c>
      <c r="M1067" s="11" t="s">
        <v>15834</v>
      </c>
      <c r="N1067" s="11" t="s">
        <v>15835</v>
      </c>
      <c r="O1067" s="11" t="s">
        <v>15836</v>
      </c>
      <c r="P1067" s="11" t="s">
        <v>15019</v>
      </c>
      <c r="Q1067" s="11" t="s">
        <v>3324</v>
      </c>
      <c r="R1067" s="11" t="s">
        <v>12763</v>
      </c>
      <c r="S1067" s="11" t="s">
        <v>15837</v>
      </c>
      <c r="T1067" s="11" t="s">
        <v>15838</v>
      </c>
      <c r="U1067" s="14"/>
      <c r="V1067" s="14"/>
      <c r="W1067" s="15" t="str">
        <f t="shared" si="16"/>
        <v/>
      </c>
      <c r="X1067" s="16"/>
    </row>
    <row r="1068" spans="1:24" ht="70" x14ac:dyDescent="0.2">
      <c r="A1068" s="11" t="s">
        <v>14390</v>
      </c>
      <c r="B1068" s="11" t="s">
        <v>15839</v>
      </c>
      <c r="C1068" s="13" t="s">
        <v>15840</v>
      </c>
      <c r="D1068" s="9" t="s">
        <v>15841</v>
      </c>
      <c r="E1068" s="11" t="s">
        <v>15842</v>
      </c>
      <c r="F1068" s="11" t="s">
        <v>15843</v>
      </c>
      <c r="G1068" s="11" t="s">
        <v>15844</v>
      </c>
      <c r="H1068" s="11" t="s">
        <v>15845</v>
      </c>
      <c r="I1068" s="11" t="s">
        <v>15846</v>
      </c>
      <c r="J1068" s="11" t="s">
        <v>15847</v>
      </c>
      <c r="K1068" s="11" t="s">
        <v>15848</v>
      </c>
      <c r="L1068" s="11" t="s">
        <v>15849</v>
      </c>
      <c r="M1068" s="11" t="s">
        <v>15850</v>
      </c>
      <c r="N1068" s="11" t="s">
        <v>15292</v>
      </c>
      <c r="O1068" s="11" t="s">
        <v>15851</v>
      </c>
      <c r="P1068" s="11" t="s">
        <v>15852</v>
      </c>
      <c r="Q1068" s="11" t="s">
        <v>87</v>
      </c>
      <c r="R1068" s="11" t="s">
        <v>14763</v>
      </c>
      <c r="S1068" s="11" t="s">
        <v>15853</v>
      </c>
      <c r="T1068" s="11" t="s">
        <v>15854</v>
      </c>
      <c r="U1068" s="14"/>
      <c r="V1068" s="14"/>
      <c r="W1068" s="15" t="str">
        <f t="shared" si="16"/>
        <v/>
      </c>
      <c r="X1068" s="16"/>
    </row>
    <row r="1069" spans="1:24" ht="56" x14ac:dyDescent="0.2">
      <c r="A1069" s="11" t="s">
        <v>14390</v>
      </c>
      <c r="B1069" s="11" t="s">
        <v>15839</v>
      </c>
      <c r="C1069" s="13" t="s">
        <v>15855</v>
      </c>
      <c r="D1069" s="9" t="s">
        <v>15856</v>
      </c>
      <c r="E1069" s="11" t="s">
        <v>15857</v>
      </c>
      <c r="F1069" s="11" t="s">
        <v>15858</v>
      </c>
      <c r="G1069" s="11" t="s">
        <v>15859</v>
      </c>
      <c r="H1069" s="11" t="s">
        <v>15860</v>
      </c>
      <c r="I1069" s="11" t="s">
        <v>15861</v>
      </c>
      <c r="J1069" s="11" t="s">
        <v>15862</v>
      </c>
      <c r="K1069" s="11" t="s">
        <v>15863</v>
      </c>
      <c r="L1069" s="11" t="s">
        <v>15864</v>
      </c>
      <c r="M1069" s="11" t="s">
        <v>15865</v>
      </c>
      <c r="N1069" s="11" t="s">
        <v>15349</v>
      </c>
      <c r="O1069" s="11" t="s">
        <v>15866</v>
      </c>
      <c r="P1069" s="11" t="s">
        <v>8115</v>
      </c>
      <c r="Q1069" s="11" t="s">
        <v>1263</v>
      </c>
      <c r="R1069" s="11" t="s">
        <v>15219</v>
      </c>
      <c r="S1069" s="11" t="s">
        <v>15867</v>
      </c>
      <c r="T1069" s="11" t="s">
        <v>15868</v>
      </c>
      <c r="U1069" s="14"/>
      <c r="V1069" s="14"/>
      <c r="W1069" s="15" t="str">
        <f t="shared" si="16"/>
        <v/>
      </c>
      <c r="X1069" s="16"/>
    </row>
    <row r="1070" spans="1:24" ht="70" x14ac:dyDescent="0.2">
      <c r="A1070" s="11" t="s">
        <v>14390</v>
      </c>
      <c r="B1070" s="11" t="s">
        <v>15839</v>
      </c>
      <c r="C1070" s="13" t="s">
        <v>15869</v>
      </c>
      <c r="D1070" s="9" t="s">
        <v>15870</v>
      </c>
      <c r="E1070" s="11" t="s">
        <v>15871</v>
      </c>
      <c r="F1070" s="11" t="s">
        <v>15872</v>
      </c>
      <c r="G1070" s="11" t="s">
        <v>15873</v>
      </c>
      <c r="H1070" s="11" t="s">
        <v>15874</v>
      </c>
      <c r="I1070" s="11" t="s">
        <v>15875</v>
      </c>
      <c r="J1070" s="11" t="s">
        <v>15876</v>
      </c>
      <c r="K1070" s="11" t="s">
        <v>15877</v>
      </c>
      <c r="L1070" s="11" t="s">
        <v>15878</v>
      </c>
      <c r="M1070" s="11" t="s">
        <v>15879</v>
      </c>
      <c r="N1070" s="11" t="s">
        <v>15880</v>
      </c>
      <c r="O1070" s="11" t="s">
        <v>15881</v>
      </c>
      <c r="P1070" s="11" t="s">
        <v>15882</v>
      </c>
      <c r="Q1070" s="11" t="s">
        <v>390</v>
      </c>
      <c r="R1070" s="11" t="s">
        <v>14813</v>
      </c>
      <c r="S1070" s="11" t="s">
        <v>15883</v>
      </c>
      <c r="T1070" s="11" t="s">
        <v>15884</v>
      </c>
      <c r="U1070" s="14"/>
      <c r="V1070" s="14"/>
      <c r="W1070" s="15" t="str">
        <f t="shared" si="16"/>
        <v/>
      </c>
      <c r="X1070" s="16"/>
    </row>
    <row r="1071" spans="1:24" ht="70" x14ac:dyDescent="0.2">
      <c r="A1071" s="11" t="s">
        <v>14390</v>
      </c>
      <c r="B1071" s="11" t="s">
        <v>15839</v>
      </c>
      <c r="C1071" s="13" t="s">
        <v>15885</v>
      </c>
      <c r="D1071" s="9" t="s">
        <v>15886</v>
      </c>
      <c r="E1071" s="11" t="s">
        <v>15887</v>
      </c>
      <c r="F1071" s="11" t="s">
        <v>15888</v>
      </c>
      <c r="G1071" s="11" t="s">
        <v>15889</v>
      </c>
      <c r="H1071" s="11" t="s">
        <v>15890</v>
      </c>
      <c r="I1071" s="11" t="s">
        <v>15891</v>
      </c>
      <c r="J1071" s="11" t="s">
        <v>15892</v>
      </c>
      <c r="K1071" s="11" t="s">
        <v>15893</v>
      </c>
      <c r="L1071" s="11" t="s">
        <v>15894</v>
      </c>
      <c r="M1071" s="11" t="s">
        <v>15895</v>
      </c>
      <c r="N1071" s="11" t="s">
        <v>15896</v>
      </c>
      <c r="O1071" s="11" t="s">
        <v>15897</v>
      </c>
      <c r="P1071" s="11" t="s">
        <v>15898</v>
      </c>
      <c r="Q1071" s="11" t="s">
        <v>87</v>
      </c>
      <c r="R1071" s="11" t="s">
        <v>15081</v>
      </c>
      <c r="S1071" s="11" t="s">
        <v>15899</v>
      </c>
      <c r="T1071" s="11" t="s">
        <v>15900</v>
      </c>
      <c r="U1071" s="14"/>
      <c r="V1071" s="14"/>
      <c r="W1071" s="15" t="str">
        <f t="shared" si="16"/>
        <v/>
      </c>
      <c r="X1071" s="16"/>
    </row>
    <row r="1072" spans="1:24" ht="56" x14ac:dyDescent="0.2">
      <c r="A1072" s="11" t="s">
        <v>14390</v>
      </c>
      <c r="B1072" s="11" t="s">
        <v>15839</v>
      </c>
      <c r="C1072" s="13" t="s">
        <v>15901</v>
      </c>
      <c r="D1072" s="9" t="s">
        <v>15902</v>
      </c>
      <c r="E1072" s="11" t="s">
        <v>15903</v>
      </c>
      <c r="F1072" s="11" t="s">
        <v>15904</v>
      </c>
      <c r="G1072" s="11" t="s">
        <v>15905</v>
      </c>
      <c r="H1072" s="11" t="s">
        <v>15906</v>
      </c>
      <c r="I1072" s="11" t="s">
        <v>15907</v>
      </c>
      <c r="J1072" s="11" t="s">
        <v>15908</v>
      </c>
      <c r="K1072" s="11" t="s">
        <v>15909</v>
      </c>
      <c r="L1072" s="11" t="s">
        <v>15910</v>
      </c>
      <c r="M1072" s="11" t="s">
        <v>15911</v>
      </c>
      <c r="N1072" s="11" t="s">
        <v>15912</v>
      </c>
      <c r="O1072" s="11" t="s">
        <v>15913</v>
      </c>
      <c r="P1072" s="11" t="s">
        <v>15914</v>
      </c>
      <c r="Q1072" s="11" t="s">
        <v>5832</v>
      </c>
      <c r="R1072" s="11" t="s">
        <v>14763</v>
      </c>
      <c r="S1072" s="11" t="s">
        <v>15398</v>
      </c>
      <c r="T1072" s="11" t="s">
        <v>15915</v>
      </c>
      <c r="U1072" s="14"/>
      <c r="V1072" s="14"/>
      <c r="W1072" s="15" t="str">
        <f t="shared" si="16"/>
        <v/>
      </c>
      <c r="X1072" s="16"/>
    </row>
    <row r="1073" spans="1:24" ht="70" x14ac:dyDescent="0.2">
      <c r="A1073" s="11" t="s">
        <v>14390</v>
      </c>
      <c r="B1073" s="11" t="s">
        <v>15839</v>
      </c>
      <c r="C1073" s="13" t="s">
        <v>15916</v>
      </c>
      <c r="D1073" s="9" t="s">
        <v>15917</v>
      </c>
      <c r="E1073" s="11" t="s">
        <v>15918</v>
      </c>
      <c r="F1073" s="11" t="s">
        <v>15919</v>
      </c>
      <c r="G1073" s="11" t="s">
        <v>15920</v>
      </c>
      <c r="H1073" s="11" t="s">
        <v>15921</v>
      </c>
      <c r="I1073" s="11" t="s">
        <v>15922</v>
      </c>
      <c r="J1073" s="11" t="s">
        <v>15923</v>
      </c>
      <c r="K1073" s="11" t="s">
        <v>15924</v>
      </c>
      <c r="L1073" s="11" t="s">
        <v>15925</v>
      </c>
      <c r="M1073" s="11" t="s">
        <v>15926</v>
      </c>
      <c r="N1073" s="11" t="s">
        <v>15411</v>
      </c>
      <c r="O1073" s="11" t="s">
        <v>15412</v>
      </c>
      <c r="P1073" s="11" t="s">
        <v>15397</v>
      </c>
      <c r="Q1073" s="11" t="s">
        <v>999</v>
      </c>
      <c r="R1073" s="11" t="s">
        <v>14763</v>
      </c>
      <c r="S1073" s="11" t="s">
        <v>15867</v>
      </c>
      <c r="T1073" s="11" t="s">
        <v>15927</v>
      </c>
      <c r="U1073" s="14"/>
      <c r="V1073" s="14"/>
      <c r="W1073" s="15" t="str">
        <f t="shared" si="16"/>
        <v/>
      </c>
      <c r="X1073" s="16"/>
    </row>
    <row r="1074" spans="1:24" ht="70" x14ac:dyDescent="0.2">
      <c r="A1074" s="11" t="s">
        <v>14390</v>
      </c>
      <c r="B1074" s="11" t="s">
        <v>15839</v>
      </c>
      <c r="C1074" s="13" t="s">
        <v>15928</v>
      </c>
      <c r="D1074" s="9" t="s">
        <v>15929</v>
      </c>
      <c r="E1074" s="11" t="s">
        <v>15930</v>
      </c>
      <c r="F1074" s="11" t="s">
        <v>15931</v>
      </c>
      <c r="G1074" s="11" t="s">
        <v>15932</v>
      </c>
      <c r="H1074" s="11" t="s">
        <v>15933</v>
      </c>
      <c r="I1074" s="11" t="s">
        <v>15934</v>
      </c>
      <c r="J1074" s="11" t="s">
        <v>15935</v>
      </c>
      <c r="K1074" s="11" t="s">
        <v>15936</v>
      </c>
      <c r="L1074" s="11" t="s">
        <v>15937</v>
      </c>
      <c r="M1074" s="11" t="s">
        <v>15938</v>
      </c>
      <c r="N1074" s="11" t="s">
        <v>15939</v>
      </c>
      <c r="O1074" s="11" t="s">
        <v>15940</v>
      </c>
      <c r="P1074" s="11" t="s">
        <v>5846</v>
      </c>
      <c r="Q1074" s="11" t="s">
        <v>87</v>
      </c>
      <c r="R1074" s="11" t="s">
        <v>14763</v>
      </c>
      <c r="S1074" s="11" t="s">
        <v>15867</v>
      </c>
      <c r="T1074" s="11" t="s">
        <v>15941</v>
      </c>
      <c r="U1074" s="14"/>
      <c r="V1074" s="14"/>
      <c r="W1074" s="15" t="str">
        <f t="shared" si="16"/>
        <v/>
      </c>
      <c r="X1074" s="16"/>
    </row>
    <row r="1075" spans="1:24" ht="70" x14ac:dyDescent="0.2">
      <c r="A1075" s="11" t="s">
        <v>14390</v>
      </c>
      <c r="B1075" s="11" t="s">
        <v>15839</v>
      </c>
      <c r="C1075" s="13" t="s">
        <v>15942</v>
      </c>
      <c r="D1075" s="9" t="s">
        <v>15943</v>
      </c>
      <c r="E1075" s="11" t="s">
        <v>15944</v>
      </c>
      <c r="F1075" s="11" t="s">
        <v>15945</v>
      </c>
      <c r="G1075" s="11" t="s">
        <v>15946</v>
      </c>
      <c r="H1075" s="11" t="s">
        <v>15947</v>
      </c>
      <c r="I1075" s="11" t="s">
        <v>15948</v>
      </c>
      <c r="J1075" s="11" t="s">
        <v>15949</v>
      </c>
      <c r="K1075" s="11" t="s">
        <v>15950</v>
      </c>
      <c r="L1075" s="11" t="s">
        <v>15951</v>
      </c>
      <c r="M1075" s="11" t="s">
        <v>15952</v>
      </c>
      <c r="N1075" s="11" t="s">
        <v>2324</v>
      </c>
      <c r="O1075" s="11" t="s">
        <v>15953</v>
      </c>
      <c r="P1075" s="11" t="s">
        <v>15954</v>
      </c>
      <c r="Q1075" s="11" t="s">
        <v>1294</v>
      </c>
      <c r="R1075" s="11" t="s">
        <v>14763</v>
      </c>
      <c r="S1075" s="11" t="s">
        <v>15955</v>
      </c>
      <c r="T1075" s="11" t="s">
        <v>15956</v>
      </c>
      <c r="U1075" s="14"/>
      <c r="V1075" s="14"/>
      <c r="W1075" s="15" t="str">
        <f t="shared" si="16"/>
        <v/>
      </c>
      <c r="X1075" s="16"/>
    </row>
    <row r="1076" spans="1:24" ht="70" x14ac:dyDescent="0.2">
      <c r="A1076" s="11" t="s">
        <v>14390</v>
      </c>
      <c r="B1076" s="11" t="s">
        <v>15839</v>
      </c>
      <c r="C1076" s="13" t="s">
        <v>15957</v>
      </c>
      <c r="D1076" s="9" t="s">
        <v>15958</v>
      </c>
      <c r="E1076" s="11" t="s">
        <v>15959</v>
      </c>
      <c r="F1076" s="11" t="s">
        <v>15960</v>
      </c>
      <c r="G1076" s="11" t="s">
        <v>15961</v>
      </c>
      <c r="H1076" s="11" t="s">
        <v>15962</v>
      </c>
      <c r="I1076" s="11" t="s">
        <v>15963</v>
      </c>
      <c r="J1076" s="11" t="s">
        <v>15964</v>
      </c>
      <c r="K1076" s="11" t="s">
        <v>15965</v>
      </c>
      <c r="L1076" s="11" t="s">
        <v>15966</v>
      </c>
      <c r="M1076" s="11" t="s">
        <v>15967</v>
      </c>
      <c r="N1076" s="11" t="s">
        <v>15968</v>
      </c>
      <c r="O1076" s="11" t="s">
        <v>15969</v>
      </c>
      <c r="P1076" s="11" t="s">
        <v>87</v>
      </c>
      <c r="Q1076" s="11" t="s">
        <v>87</v>
      </c>
      <c r="R1076" s="11" t="s">
        <v>15644</v>
      </c>
      <c r="S1076" s="11" t="s">
        <v>15970</v>
      </c>
      <c r="T1076" s="11" t="s">
        <v>15971</v>
      </c>
      <c r="U1076" s="14"/>
      <c r="V1076" s="14"/>
      <c r="W1076" s="15" t="str">
        <f t="shared" si="16"/>
        <v/>
      </c>
      <c r="X1076" s="16"/>
    </row>
    <row r="1077" spans="1:24" ht="70" x14ac:dyDescent="0.2">
      <c r="A1077" s="11" t="s">
        <v>14390</v>
      </c>
      <c r="B1077" s="11" t="s">
        <v>15839</v>
      </c>
      <c r="C1077" s="13" t="s">
        <v>15972</v>
      </c>
      <c r="D1077" s="9" t="s">
        <v>15973</v>
      </c>
      <c r="E1077" s="11" t="s">
        <v>15974</v>
      </c>
      <c r="F1077" s="11" t="s">
        <v>15975</v>
      </c>
      <c r="G1077" s="11" t="s">
        <v>15976</v>
      </c>
      <c r="H1077" s="11" t="s">
        <v>15977</v>
      </c>
      <c r="I1077" s="11" t="s">
        <v>15978</v>
      </c>
      <c r="J1077" s="11" t="s">
        <v>15979</v>
      </c>
      <c r="K1077" s="11" t="s">
        <v>15980</v>
      </c>
      <c r="L1077" s="11" t="s">
        <v>15981</v>
      </c>
      <c r="M1077" s="11" t="s">
        <v>15982</v>
      </c>
      <c r="N1077" s="11" t="s">
        <v>15983</v>
      </c>
      <c r="O1077" s="11" t="s">
        <v>15984</v>
      </c>
      <c r="P1077" s="11" t="s">
        <v>87</v>
      </c>
      <c r="Q1077" s="11" t="s">
        <v>87</v>
      </c>
      <c r="R1077" s="11" t="s">
        <v>12551</v>
      </c>
      <c r="S1077" s="11" t="s">
        <v>15985</v>
      </c>
      <c r="T1077" s="11" t="s">
        <v>15986</v>
      </c>
      <c r="U1077" s="14"/>
      <c r="V1077" s="14"/>
      <c r="W1077" s="15" t="str">
        <f t="shared" si="16"/>
        <v/>
      </c>
      <c r="X1077" s="16"/>
    </row>
    <row r="1078" spans="1:24" ht="70" x14ac:dyDescent="0.2">
      <c r="A1078" s="11" t="s">
        <v>14390</v>
      </c>
      <c r="B1078" s="11" t="s">
        <v>15839</v>
      </c>
      <c r="C1078" s="13" t="s">
        <v>15987</v>
      </c>
      <c r="D1078" s="9" t="s">
        <v>15988</v>
      </c>
      <c r="E1078" s="11" t="s">
        <v>15989</v>
      </c>
      <c r="F1078" s="11" t="s">
        <v>15990</v>
      </c>
      <c r="G1078" s="11" t="s">
        <v>15991</v>
      </c>
      <c r="H1078" s="11" t="s">
        <v>15992</v>
      </c>
      <c r="I1078" s="11" t="s">
        <v>15993</v>
      </c>
      <c r="J1078" s="11" t="s">
        <v>15994</v>
      </c>
      <c r="K1078" s="11" t="s">
        <v>15995</v>
      </c>
      <c r="L1078" s="11" t="s">
        <v>15996</v>
      </c>
      <c r="M1078" s="11" t="s">
        <v>15997</v>
      </c>
      <c r="N1078" s="11" t="s">
        <v>87</v>
      </c>
      <c r="O1078" s="11" t="s">
        <v>15998</v>
      </c>
      <c r="P1078" s="11" t="s">
        <v>87</v>
      </c>
      <c r="Q1078" s="11" t="s">
        <v>87</v>
      </c>
      <c r="R1078" s="11" t="s">
        <v>15999</v>
      </c>
      <c r="S1078" s="11" t="s">
        <v>16000</v>
      </c>
      <c r="T1078" s="11" t="s">
        <v>16001</v>
      </c>
      <c r="U1078" s="14"/>
      <c r="V1078" s="14"/>
      <c r="W1078" s="15" t="str">
        <f t="shared" si="16"/>
        <v/>
      </c>
      <c r="X1078" s="16"/>
    </row>
    <row r="1079" spans="1:24" ht="70" x14ac:dyDescent="0.2">
      <c r="A1079" s="11" t="s">
        <v>14390</v>
      </c>
      <c r="B1079" s="11" t="s">
        <v>15839</v>
      </c>
      <c r="C1079" s="13" t="s">
        <v>16002</v>
      </c>
      <c r="D1079" s="9" t="s">
        <v>16003</v>
      </c>
      <c r="E1079" s="11" t="s">
        <v>16004</v>
      </c>
      <c r="F1079" s="11" t="s">
        <v>16005</v>
      </c>
      <c r="G1079" s="11" t="s">
        <v>16006</v>
      </c>
      <c r="H1079" s="11" t="s">
        <v>16007</v>
      </c>
      <c r="I1079" s="11" t="s">
        <v>16008</v>
      </c>
      <c r="J1079" s="11" t="s">
        <v>16009</v>
      </c>
      <c r="K1079" s="11" t="s">
        <v>16010</v>
      </c>
      <c r="L1079" s="11" t="s">
        <v>16011</v>
      </c>
      <c r="M1079" s="11" t="s">
        <v>16012</v>
      </c>
      <c r="N1079" s="11" t="s">
        <v>87</v>
      </c>
      <c r="O1079" s="11" t="s">
        <v>16013</v>
      </c>
      <c r="P1079" s="11" t="s">
        <v>87</v>
      </c>
      <c r="Q1079" s="11" t="s">
        <v>87</v>
      </c>
      <c r="R1079" s="11" t="s">
        <v>14763</v>
      </c>
      <c r="S1079" s="11" t="s">
        <v>16014</v>
      </c>
      <c r="T1079" s="11" t="s">
        <v>16015</v>
      </c>
      <c r="U1079" s="14"/>
      <c r="V1079" s="14"/>
      <c r="W1079" s="15" t="str">
        <f t="shared" si="16"/>
        <v/>
      </c>
      <c r="X1079" s="16"/>
    </row>
    <row r="1080" spans="1:24" ht="56" x14ac:dyDescent="0.2">
      <c r="A1080" s="11" t="s">
        <v>14390</v>
      </c>
      <c r="B1080" s="11" t="s">
        <v>15839</v>
      </c>
      <c r="C1080" s="13" t="s">
        <v>16016</v>
      </c>
      <c r="D1080" s="9" t="s">
        <v>16017</v>
      </c>
      <c r="E1080" s="11" t="s">
        <v>16018</v>
      </c>
      <c r="F1080" s="11" t="s">
        <v>16019</v>
      </c>
      <c r="G1080" s="11" t="s">
        <v>16020</v>
      </c>
      <c r="H1080" s="11" t="s">
        <v>16021</v>
      </c>
      <c r="I1080" s="11" t="s">
        <v>16022</v>
      </c>
      <c r="J1080" s="11" t="s">
        <v>16023</v>
      </c>
      <c r="K1080" s="11" t="s">
        <v>16024</v>
      </c>
      <c r="L1080" s="11" t="s">
        <v>16025</v>
      </c>
      <c r="M1080" s="11" t="s">
        <v>16026</v>
      </c>
      <c r="N1080" s="11" t="s">
        <v>16027</v>
      </c>
      <c r="O1080" s="11" t="s">
        <v>12285</v>
      </c>
      <c r="P1080" s="11" t="s">
        <v>4737</v>
      </c>
      <c r="Q1080" s="11" t="s">
        <v>87</v>
      </c>
      <c r="R1080" s="11" t="s">
        <v>10471</v>
      </c>
      <c r="S1080" s="11" t="s">
        <v>16028</v>
      </c>
      <c r="T1080" s="11" t="s">
        <v>16029</v>
      </c>
      <c r="U1080" s="14"/>
      <c r="V1080" s="14"/>
      <c r="W1080" s="15" t="str">
        <f t="shared" si="16"/>
        <v/>
      </c>
      <c r="X1080" s="16"/>
    </row>
    <row r="1081" spans="1:24" ht="70" x14ac:dyDescent="0.2">
      <c r="A1081" s="11" t="s">
        <v>14390</v>
      </c>
      <c r="B1081" s="11" t="s">
        <v>15839</v>
      </c>
      <c r="C1081" s="13" t="s">
        <v>16030</v>
      </c>
      <c r="D1081" s="9" t="s">
        <v>16031</v>
      </c>
      <c r="E1081" s="11" t="s">
        <v>16032</v>
      </c>
      <c r="F1081" s="11" t="s">
        <v>16033</v>
      </c>
      <c r="G1081" s="11" t="s">
        <v>16034</v>
      </c>
      <c r="H1081" s="11" t="s">
        <v>16035</v>
      </c>
      <c r="I1081" s="11" t="s">
        <v>16036</v>
      </c>
      <c r="J1081" s="11" t="s">
        <v>16037</v>
      </c>
      <c r="K1081" s="11" t="s">
        <v>16038</v>
      </c>
      <c r="L1081" s="11" t="s">
        <v>16039</v>
      </c>
      <c r="M1081" s="11" t="s">
        <v>16040</v>
      </c>
      <c r="N1081" s="11" t="s">
        <v>4647</v>
      </c>
      <c r="O1081" s="11" t="s">
        <v>16041</v>
      </c>
      <c r="P1081" s="11" t="s">
        <v>16042</v>
      </c>
      <c r="Q1081" s="11" t="s">
        <v>999</v>
      </c>
      <c r="R1081" s="11" t="s">
        <v>14763</v>
      </c>
      <c r="S1081" s="11" t="s">
        <v>15867</v>
      </c>
      <c r="T1081" s="11" t="s">
        <v>16043</v>
      </c>
      <c r="U1081" s="14"/>
      <c r="V1081" s="14"/>
      <c r="W1081" s="15" t="str">
        <f t="shared" si="16"/>
        <v/>
      </c>
      <c r="X1081" s="16"/>
    </row>
    <row r="1082" spans="1:24" ht="70" x14ac:dyDescent="0.2">
      <c r="A1082" s="11" t="s">
        <v>14390</v>
      </c>
      <c r="B1082" s="11" t="s">
        <v>15839</v>
      </c>
      <c r="C1082" s="13" t="s">
        <v>16044</v>
      </c>
      <c r="D1082" s="9" t="s">
        <v>16045</v>
      </c>
      <c r="E1082" s="11" t="s">
        <v>16046</v>
      </c>
      <c r="F1082" s="11" t="s">
        <v>16047</v>
      </c>
      <c r="G1082" s="11" t="s">
        <v>16048</v>
      </c>
      <c r="H1082" s="11" t="s">
        <v>16049</v>
      </c>
      <c r="I1082" s="11" t="s">
        <v>16050</v>
      </c>
      <c r="J1082" s="11" t="s">
        <v>16051</v>
      </c>
      <c r="K1082" s="11" t="s">
        <v>16052</v>
      </c>
      <c r="L1082" s="11" t="s">
        <v>16053</v>
      </c>
      <c r="M1082" s="11" t="s">
        <v>16054</v>
      </c>
      <c r="N1082" s="11" t="s">
        <v>16055</v>
      </c>
      <c r="O1082" s="11" t="s">
        <v>16056</v>
      </c>
      <c r="P1082" s="11" t="s">
        <v>15852</v>
      </c>
      <c r="Q1082" s="11" t="s">
        <v>87</v>
      </c>
      <c r="R1082" s="11" t="s">
        <v>14763</v>
      </c>
      <c r="S1082" s="11" t="s">
        <v>16057</v>
      </c>
      <c r="T1082" s="11" t="s">
        <v>16058</v>
      </c>
      <c r="U1082" s="14"/>
      <c r="V1082" s="14"/>
      <c r="W1082" s="15" t="str">
        <f t="shared" si="16"/>
        <v/>
      </c>
      <c r="X1082" s="16"/>
    </row>
    <row r="1083" spans="1:24" ht="70" x14ac:dyDescent="0.2">
      <c r="A1083" s="11" t="s">
        <v>14390</v>
      </c>
      <c r="B1083" s="11" t="s">
        <v>15839</v>
      </c>
      <c r="C1083" s="13" t="s">
        <v>16059</v>
      </c>
      <c r="D1083" s="9" t="s">
        <v>16060</v>
      </c>
      <c r="E1083" s="11" t="s">
        <v>16061</v>
      </c>
      <c r="F1083" s="11" t="s">
        <v>16062</v>
      </c>
      <c r="G1083" s="11" t="s">
        <v>16063</v>
      </c>
      <c r="H1083" s="11" t="s">
        <v>16064</v>
      </c>
      <c r="I1083" s="11" t="s">
        <v>16065</v>
      </c>
      <c r="J1083" s="11" t="s">
        <v>16066</v>
      </c>
      <c r="K1083" s="11" t="s">
        <v>16067</v>
      </c>
      <c r="L1083" s="11" t="s">
        <v>16068</v>
      </c>
      <c r="M1083" s="11" t="s">
        <v>16069</v>
      </c>
      <c r="N1083" s="11" t="s">
        <v>16070</v>
      </c>
      <c r="O1083" s="11" t="s">
        <v>16071</v>
      </c>
      <c r="P1083" s="11" t="s">
        <v>16072</v>
      </c>
      <c r="Q1083" s="11" t="s">
        <v>87</v>
      </c>
      <c r="R1083" s="11" t="s">
        <v>14763</v>
      </c>
      <c r="S1083" s="11" t="s">
        <v>15867</v>
      </c>
      <c r="T1083" s="11" t="s">
        <v>16073</v>
      </c>
      <c r="U1083" s="14"/>
      <c r="V1083" s="14"/>
      <c r="W1083" s="15" t="str">
        <f t="shared" si="16"/>
        <v/>
      </c>
      <c r="X1083" s="16"/>
    </row>
    <row r="1084" spans="1:24" ht="70" x14ac:dyDescent="0.2">
      <c r="A1084" s="11" t="s">
        <v>14390</v>
      </c>
      <c r="B1084" s="11" t="s">
        <v>15839</v>
      </c>
      <c r="C1084" s="13" t="s">
        <v>16074</v>
      </c>
      <c r="D1084" s="9" t="s">
        <v>16075</v>
      </c>
      <c r="E1084" s="11" t="s">
        <v>16076</v>
      </c>
      <c r="F1084" s="11" t="s">
        <v>16077</v>
      </c>
      <c r="G1084" s="11" t="s">
        <v>16078</v>
      </c>
      <c r="H1084" s="11" t="s">
        <v>16079</v>
      </c>
      <c r="I1084" s="11" t="s">
        <v>16080</v>
      </c>
      <c r="J1084" s="11" t="s">
        <v>16081</v>
      </c>
      <c r="K1084" s="11" t="s">
        <v>16082</v>
      </c>
      <c r="L1084" s="11" t="s">
        <v>16083</v>
      </c>
      <c r="M1084" s="11" t="s">
        <v>16084</v>
      </c>
      <c r="N1084" s="11" t="s">
        <v>16085</v>
      </c>
      <c r="O1084" s="11" t="s">
        <v>16086</v>
      </c>
      <c r="P1084" s="11" t="s">
        <v>5846</v>
      </c>
      <c r="Q1084" s="11" t="s">
        <v>87</v>
      </c>
      <c r="R1084" s="11" t="s">
        <v>14763</v>
      </c>
      <c r="S1084" s="11" t="s">
        <v>15867</v>
      </c>
      <c r="T1084" s="11" t="s">
        <v>16087</v>
      </c>
      <c r="U1084" s="14"/>
      <c r="V1084" s="14"/>
      <c r="W1084" s="15" t="str">
        <f t="shared" si="16"/>
        <v/>
      </c>
      <c r="X1084" s="16"/>
    </row>
    <row r="1085" spans="1:24" ht="70" x14ac:dyDescent="0.2">
      <c r="A1085" s="11" t="s">
        <v>14390</v>
      </c>
      <c r="B1085" s="11" t="s">
        <v>15839</v>
      </c>
      <c r="C1085" s="13" t="s">
        <v>16088</v>
      </c>
      <c r="D1085" s="9" t="s">
        <v>16089</v>
      </c>
      <c r="E1085" s="11" t="s">
        <v>16090</v>
      </c>
      <c r="F1085" s="11" t="s">
        <v>16091</v>
      </c>
      <c r="G1085" s="11" t="s">
        <v>16092</v>
      </c>
      <c r="H1085" s="11" t="s">
        <v>16093</v>
      </c>
      <c r="I1085" s="11" t="s">
        <v>16094</v>
      </c>
      <c r="J1085" s="11" t="s">
        <v>16095</v>
      </c>
      <c r="K1085" s="11" t="s">
        <v>16096</v>
      </c>
      <c r="L1085" s="11" t="s">
        <v>16097</v>
      </c>
      <c r="M1085" s="11" t="s">
        <v>16098</v>
      </c>
      <c r="N1085" s="11" t="s">
        <v>13623</v>
      </c>
      <c r="O1085" s="11" t="s">
        <v>10470</v>
      </c>
      <c r="P1085" s="11" t="s">
        <v>3424</v>
      </c>
      <c r="Q1085" s="11" t="s">
        <v>3425</v>
      </c>
      <c r="R1085" s="11" t="s">
        <v>16099</v>
      </c>
      <c r="S1085" s="11" t="s">
        <v>16100</v>
      </c>
      <c r="T1085" s="11" t="s">
        <v>16101</v>
      </c>
      <c r="U1085" s="14"/>
      <c r="V1085" s="14"/>
      <c r="W1085" s="15" t="str">
        <f t="shared" si="16"/>
        <v/>
      </c>
      <c r="X1085" s="16"/>
    </row>
    <row r="1086" spans="1:24" ht="84" x14ac:dyDescent="0.2">
      <c r="A1086" s="11" t="s">
        <v>16102</v>
      </c>
      <c r="B1086" s="11" t="s">
        <v>16103</v>
      </c>
      <c r="C1086" s="13" t="s">
        <v>16104</v>
      </c>
      <c r="D1086" s="9" t="s">
        <v>16105</v>
      </c>
      <c r="E1086" s="11" t="s">
        <v>16106</v>
      </c>
      <c r="F1086" s="11" t="s">
        <v>16107</v>
      </c>
      <c r="G1086" s="11" t="s">
        <v>16108</v>
      </c>
      <c r="H1086" s="11" t="s">
        <v>16109</v>
      </c>
      <c r="I1086" s="11" t="s">
        <v>16110</v>
      </c>
      <c r="J1086" s="11" t="s">
        <v>16111</v>
      </c>
      <c r="K1086" s="11" t="s">
        <v>16112</v>
      </c>
      <c r="L1086" s="11" t="s">
        <v>16113</v>
      </c>
      <c r="M1086" s="11" t="s">
        <v>16114</v>
      </c>
      <c r="N1086" s="11" t="s">
        <v>16115</v>
      </c>
      <c r="O1086" s="11" t="s">
        <v>16116</v>
      </c>
      <c r="P1086" s="11" t="s">
        <v>16117</v>
      </c>
      <c r="Q1086" s="11" t="s">
        <v>87</v>
      </c>
      <c r="R1086" s="11" t="s">
        <v>87</v>
      </c>
      <c r="S1086" s="11" t="s">
        <v>87</v>
      </c>
      <c r="T1086" s="11" t="s">
        <v>16118</v>
      </c>
      <c r="U1086" s="14"/>
      <c r="V1086" s="14"/>
      <c r="W1086" s="15" t="str">
        <f t="shared" si="16"/>
        <v/>
      </c>
      <c r="X1086" s="16"/>
    </row>
    <row r="1087" spans="1:24" ht="70" x14ac:dyDescent="0.2">
      <c r="A1087" s="11" t="s">
        <v>16102</v>
      </c>
      <c r="B1087" s="11" t="s">
        <v>16103</v>
      </c>
      <c r="C1087" s="13" t="s">
        <v>16119</v>
      </c>
      <c r="D1087" s="9" t="s">
        <v>16120</v>
      </c>
      <c r="E1087" s="11" t="s">
        <v>16121</v>
      </c>
      <c r="F1087" s="11" t="s">
        <v>16122</v>
      </c>
      <c r="G1087" s="11" t="s">
        <v>16123</v>
      </c>
      <c r="H1087" s="11" t="s">
        <v>16124</v>
      </c>
      <c r="I1087" s="11" t="s">
        <v>16125</v>
      </c>
      <c r="J1087" s="11" t="s">
        <v>16126</v>
      </c>
      <c r="K1087" s="11" t="s">
        <v>16127</v>
      </c>
      <c r="L1087" s="11" t="s">
        <v>16128</v>
      </c>
      <c r="M1087" s="11" t="s">
        <v>16129</v>
      </c>
      <c r="N1087" s="11" t="s">
        <v>16130</v>
      </c>
      <c r="O1087" s="11" t="s">
        <v>16131</v>
      </c>
      <c r="P1087" s="11" t="s">
        <v>104</v>
      </c>
      <c r="Q1087" s="11" t="s">
        <v>87</v>
      </c>
      <c r="R1087" s="11" t="s">
        <v>87</v>
      </c>
      <c r="S1087" s="11" t="s">
        <v>87</v>
      </c>
      <c r="T1087" s="11" t="s">
        <v>16132</v>
      </c>
      <c r="U1087" s="14"/>
      <c r="V1087" s="14"/>
      <c r="W1087" s="15" t="str">
        <f t="shared" si="16"/>
        <v/>
      </c>
      <c r="X1087" s="16"/>
    </row>
    <row r="1088" spans="1:24" ht="70" x14ac:dyDescent="0.2">
      <c r="A1088" s="11" t="s">
        <v>16102</v>
      </c>
      <c r="B1088" s="11" t="s">
        <v>16103</v>
      </c>
      <c r="C1088" s="13" t="s">
        <v>16133</v>
      </c>
      <c r="D1088" s="9" t="s">
        <v>16134</v>
      </c>
      <c r="E1088" s="11" t="s">
        <v>16135</v>
      </c>
      <c r="F1088" s="11" t="s">
        <v>16136</v>
      </c>
      <c r="G1088" s="11" t="s">
        <v>16137</v>
      </c>
      <c r="H1088" s="11" t="s">
        <v>16138</v>
      </c>
      <c r="I1088" s="11" t="s">
        <v>16139</v>
      </c>
      <c r="J1088" s="11" t="s">
        <v>16140</v>
      </c>
      <c r="K1088" s="11" t="s">
        <v>16141</v>
      </c>
      <c r="L1088" s="11" t="s">
        <v>16142</v>
      </c>
      <c r="M1088" s="11" t="s">
        <v>16143</v>
      </c>
      <c r="N1088" s="11" t="s">
        <v>16144</v>
      </c>
      <c r="O1088" s="11" t="s">
        <v>16145</v>
      </c>
      <c r="P1088" s="11" t="s">
        <v>684</v>
      </c>
      <c r="Q1088" s="11" t="s">
        <v>87</v>
      </c>
      <c r="R1088" s="11" t="s">
        <v>87</v>
      </c>
      <c r="S1088" s="11" t="s">
        <v>87</v>
      </c>
      <c r="T1088" s="11" t="s">
        <v>16146</v>
      </c>
      <c r="U1088" s="14"/>
      <c r="V1088" s="14"/>
      <c r="W1088" s="15" t="str">
        <f t="shared" si="16"/>
        <v/>
      </c>
      <c r="X1088" s="16"/>
    </row>
    <row r="1089" spans="1:24" ht="70" x14ac:dyDescent="0.2">
      <c r="A1089" s="11" t="s">
        <v>16102</v>
      </c>
      <c r="B1089" s="11" t="s">
        <v>16103</v>
      </c>
      <c r="C1089" s="13" t="s">
        <v>16147</v>
      </c>
      <c r="D1089" s="9" t="s">
        <v>16148</v>
      </c>
      <c r="E1089" s="11" t="s">
        <v>16149</v>
      </c>
      <c r="F1089" s="11" t="s">
        <v>16150</v>
      </c>
      <c r="G1089" s="11" t="s">
        <v>16151</v>
      </c>
      <c r="H1089" s="11" t="s">
        <v>16152</v>
      </c>
      <c r="I1089" s="11" t="s">
        <v>16153</v>
      </c>
      <c r="J1089" s="11" t="s">
        <v>16154</v>
      </c>
      <c r="K1089" s="11" t="s">
        <v>16155</v>
      </c>
      <c r="L1089" s="11" t="s">
        <v>16156</v>
      </c>
      <c r="M1089" s="11" t="s">
        <v>16157</v>
      </c>
      <c r="N1089" s="11" t="s">
        <v>16158</v>
      </c>
      <c r="O1089" s="11" t="s">
        <v>16159</v>
      </c>
      <c r="P1089" s="11" t="s">
        <v>16160</v>
      </c>
      <c r="Q1089" s="11" t="s">
        <v>5832</v>
      </c>
      <c r="R1089" s="11" t="s">
        <v>87</v>
      </c>
      <c r="S1089" s="11" t="s">
        <v>87</v>
      </c>
      <c r="T1089" s="11" t="s">
        <v>16161</v>
      </c>
      <c r="U1089" s="14"/>
      <c r="V1089" s="14"/>
      <c r="W1089" s="15" t="str">
        <f t="shared" si="16"/>
        <v/>
      </c>
      <c r="X1089" s="16"/>
    </row>
    <row r="1090" spans="1:24" ht="70" x14ac:dyDescent="0.2">
      <c r="A1090" s="11" t="s">
        <v>16102</v>
      </c>
      <c r="B1090" s="11" t="s">
        <v>16103</v>
      </c>
      <c r="C1090" s="13" t="s">
        <v>16162</v>
      </c>
      <c r="D1090" s="9" t="s">
        <v>16163</v>
      </c>
      <c r="E1090" s="11" t="s">
        <v>16164</v>
      </c>
      <c r="F1090" s="11" t="s">
        <v>16165</v>
      </c>
      <c r="G1090" s="11" t="s">
        <v>16166</v>
      </c>
      <c r="H1090" s="11" t="s">
        <v>16167</v>
      </c>
      <c r="I1090" s="11" t="s">
        <v>16168</v>
      </c>
      <c r="J1090" s="11" t="s">
        <v>16169</v>
      </c>
      <c r="K1090" s="11" t="s">
        <v>16170</v>
      </c>
      <c r="L1090" s="11" t="s">
        <v>16171</v>
      </c>
      <c r="M1090" s="11" t="s">
        <v>16172</v>
      </c>
      <c r="N1090" s="11" t="s">
        <v>14532</v>
      </c>
      <c r="O1090" s="11" t="s">
        <v>16173</v>
      </c>
      <c r="P1090" s="11" t="s">
        <v>16174</v>
      </c>
      <c r="Q1090" s="11" t="s">
        <v>87</v>
      </c>
      <c r="R1090" s="11" t="s">
        <v>87</v>
      </c>
      <c r="S1090" s="11" t="s">
        <v>87</v>
      </c>
      <c r="T1090" s="11" t="s">
        <v>16175</v>
      </c>
      <c r="U1090" s="14"/>
      <c r="V1090" s="14"/>
      <c r="W1090" s="15" t="str">
        <f t="shared" ref="W1090:W1153" si="17">IF(AND(ISNUMBER(U1090),ISNUMBER(V1090)),V1090-U1090,"")</f>
        <v/>
      </c>
      <c r="X1090" s="16"/>
    </row>
    <row r="1091" spans="1:24" ht="70" x14ac:dyDescent="0.2">
      <c r="A1091" s="11" t="s">
        <v>16102</v>
      </c>
      <c r="B1091" s="11" t="s">
        <v>16103</v>
      </c>
      <c r="C1091" s="13" t="s">
        <v>16176</v>
      </c>
      <c r="D1091" s="9" t="s">
        <v>16177</v>
      </c>
      <c r="E1091" s="11" t="s">
        <v>16178</v>
      </c>
      <c r="F1091" s="11" t="s">
        <v>16179</v>
      </c>
      <c r="G1091" s="11" t="s">
        <v>16180</v>
      </c>
      <c r="H1091" s="11" t="s">
        <v>16181</v>
      </c>
      <c r="I1091" s="11" t="s">
        <v>16182</v>
      </c>
      <c r="J1091" s="11" t="s">
        <v>16183</v>
      </c>
      <c r="K1091" s="11" t="s">
        <v>16184</v>
      </c>
      <c r="L1091" s="11" t="s">
        <v>16185</v>
      </c>
      <c r="M1091" s="11" t="s">
        <v>16186</v>
      </c>
      <c r="N1091" s="11" t="s">
        <v>16187</v>
      </c>
      <c r="O1091" s="11" t="s">
        <v>16188</v>
      </c>
      <c r="P1091" s="11" t="s">
        <v>16189</v>
      </c>
      <c r="Q1091" s="11" t="s">
        <v>87</v>
      </c>
      <c r="R1091" s="11" t="s">
        <v>87</v>
      </c>
      <c r="S1091" s="11" t="s">
        <v>87</v>
      </c>
      <c r="T1091" s="11" t="s">
        <v>16190</v>
      </c>
      <c r="U1091" s="14"/>
      <c r="V1091" s="14"/>
      <c r="W1091" s="15" t="str">
        <f t="shared" si="17"/>
        <v/>
      </c>
      <c r="X1091" s="16"/>
    </row>
    <row r="1092" spans="1:24" ht="70" x14ac:dyDescent="0.2">
      <c r="A1092" s="11" t="s">
        <v>16102</v>
      </c>
      <c r="B1092" s="11" t="s">
        <v>16103</v>
      </c>
      <c r="C1092" s="13" t="s">
        <v>16191</v>
      </c>
      <c r="D1092" s="9" t="s">
        <v>16192</v>
      </c>
      <c r="E1092" s="11" t="s">
        <v>16193</v>
      </c>
      <c r="F1092" s="11" t="s">
        <v>16194</v>
      </c>
      <c r="G1092" s="11" t="s">
        <v>16195</v>
      </c>
      <c r="H1092" s="11" t="s">
        <v>16196</v>
      </c>
      <c r="I1092" s="11" t="s">
        <v>16197</v>
      </c>
      <c r="J1092" s="11" t="s">
        <v>16198</v>
      </c>
      <c r="K1092" s="11" t="s">
        <v>16199</v>
      </c>
      <c r="L1092" s="11" t="s">
        <v>16200</v>
      </c>
      <c r="M1092" s="11" t="s">
        <v>16201</v>
      </c>
      <c r="N1092" s="11" t="s">
        <v>16202</v>
      </c>
      <c r="O1092" s="11" t="s">
        <v>16203</v>
      </c>
      <c r="P1092" s="11" t="s">
        <v>16204</v>
      </c>
      <c r="Q1092" s="11" t="s">
        <v>87</v>
      </c>
      <c r="R1092" s="11" t="s">
        <v>87</v>
      </c>
      <c r="S1092" s="11" t="s">
        <v>87</v>
      </c>
      <c r="T1092" s="11" t="s">
        <v>16205</v>
      </c>
      <c r="U1092" s="14"/>
      <c r="V1092" s="14"/>
      <c r="W1092" s="15" t="str">
        <f t="shared" si="17"/>
        <v/>
      </c>
      <c r="X1092" s="16"/>
    </row>
    <row r="1093" spans="1:24" ht="56" x14ac:dyDescent="0.2">
      <c r="A1093" s="11" t="s">
        <v>16102</v>
      </c>
      <c r="B1093" s="11" t="s">
        <v>16103</v>
      </c>
      <c r="C1093" s="13" t="s">
        <v>16206</v>
      </c>
      <c r="D1093" s="9" t="s">
        <v>16207</v>
      </c>
      <c r="E1093" s="11" t="s">
        <v>16208</v>
      </c>
      <c r="F1093" s="11" t="s">
        <v>16209</v>
      </c>
      <c r="G1093" s="11" t="s">
        <v>16210</v>
      </c>
      <c r="H1093" s="11" t="s">
        <v>16211</v>
      </c>
      <c r="I1093" s="11" t="s">
        <v>16212</v>
      </c>
      <c r="J1093" s="11" t="s">
        <v>16213</v>
      </c>
      <c r="K1093" s="11" t="s">
        <v>16214</v>
      </c>
      <c r="L1093" s="11" t="s">
        <v>16215</v>
      </c>
      <c r="M1093" s="11" t="s">
        <v>16216</v>
      </c>
      <c r="N1093" s="11" t="s">
        <v>16217</v>
      </c>
      <c r="O1093" s="11" t="s">
        <v>16218</v>
      </c>
      <c r="P1093" s="11" t="s">
        <v>505</v>
      </c>
      <c r="Q1093" s="11" t="s">
        <v>87</v>
      </c>
      <c r="R1093" s="11" t="s">
        <v>87</v>
      </c>
      <c r="S1093" s="11" t="s">
        <v>87</v>
      </c>
      <c r="T1093" s="11" t="s">
        <v>16219</v>
      </c>
      <c r="U1093" s="14"/>
      <c r="V1093" s="14"/>
      <c r="W1093" s="15" t="str">
        <f t="shared" si="17"/>
        <v/>
      </c>
      <c r="X1093" s="16"/>
    </row>
    <row r="1094" spans="1:24" ht="70" x14ac:dyDescent="0.2">
      <c r="A1094" s="11" t="s">
        <v>16102</v>
      </c>
      <c r="B1094" s="11" t="s">
        <v>16103</v>
      </c>
      <c r="C1094" s="13" t="s">
        <v>16220</v>
      </c>
      <c r="D1094" s="9" t="s">
        <v>16221</v>
      </c>
      <c r="E1094" s="11" t="s">
        <v>16222</v>
      </c>
      <c r="F1094" s="11" t="s">
        <v>16223</v>
      </c>
      <c r="G1094" s="11" t="s">
        <v>16224</v>
      </c>
      <c r="H1094" s="11" t="s">
        <v>16225</v>
      </c>
      <c r="I1094" s="11" t="s">
        <v>16226</v>
      </c>
      <c r="J1094" s="11" t="s">
        <v>16227</v>
      </c>
      <c r="K1094" s="11" t="s">
        <v>16228</v>
      </c>
      <c r="L1094" s="11" t="s">
        <v>16229</v>
      </c>
      <c r="M1094" s="11" t="s">
        <v>16230</v>
      </c>
      <c r="N1094" s="11" t="s">
        <v>16231</v>
      </c>
      <c r="O1094" s="11" t="s">
        <v>1847</v>
      </c>
      <c r="P1094" s="11" t="s">
        <v>16232</v>
      </c>
      <c r="Q1094" s="11" t="s">
        <v>69</v>
      </c>
      <c r="R1094" s="11" t="s">
        <v>87</v>
      </c>
      <c r="S1094" s="11" t="s">
        <v>87</v>
      </c>
      <c r="T1094" s="11" t="s">
        <v>16233</v>
      </c>
      <c r="U1094" s="14"/>
      <c r="V1094" s="14"/>
      <c r="W1094" s="15" t="str">
        <f t="shared" si="17"/>
        <v/>
      </c>
      <c r="X1094" s="16"/>
    </row>
    <row r="1095" spans="1:24" ht="70" x14ac:dyDescent="0.2">
      <c r="A1095" s="11" t="s">
        <v>16102</v>
      </c>
      <c r="B1095" s="11" t="s">
        <v>16103</v>
      </c>
      <c r="C1095" s="13" t="s">
        <v>16234</v>
      </c>
      <c r="D1095" s="9" t="s">
        <v>16235</v>
      </c>
      <c r="E1095" s="11" t="s">
        <v>16236</v>
      </c>
      <c r="F1095" s="11" t="s">
        <v>16237</v>
      </c>
      <c r="G1095" s="11" t="s">
        <v>16238</v>
      </c>
      <c r="H1095" s="11" t="s">
        <v>16239</v>
      </c>
      <c r="I1095" s="11" t="s">
        <v>16240</v>
      </c>
      <c r="J1095" s="11" t="s">
        <v>16241</v>
      </c>
      <c r="K1095" s="11" t="s">
        <v>16242</v>
      </c>
      <c r="L1095" s="11" t="s">
        <v>16243</v>
      </c>
      <c r="M1095" s="11" t="s">
        <v>16244</v>
      </c>
      <c r="N1095" s="11" t="s">
        <v>16245</v>
      </c>
      <c r="O1095" s="11" t="s">
        <v>1339</v>
      </c>
      <c r="P1095" s="11" t="s">
        <v>16246</v>
      </c>
      <c r="Q1095" s="11" t="s">
        <v>890</v>
      </c>
      <c r="R1095" s="11" t="s">
        <v>87</v>
      </c>
      <c r="S1095" s="11" t="s">
        <v>87</v>
      </c>
      <c r="T1095" s="11" t="s">
        <v>16247</v>
      </c>
      <c r="U1095" s="14"/>
      <c r="V1095" s="14"/>
      <c r="W1095" s="15" t="str">
        <f t="shared" si="17"/>
        <v/>
      </c>
      <c r="X1095" s="16"/>
    </row>
    <row r="1096" spans="1:24" ht="84" x14ac:dyDescent="0.2">
      <c r="A1096" s="11" t="s">
        <v>16102</v>
      </c>
      <c r="B1096" s="11" t="s">
        <v>16103</v>
      </c>
      <c r="C1096" s="13" t="s">
        <v>16248</v>
      </c>
      <c r="D1096" s="9" t="s">
        <v>16249</v>
      </c>
      <c r="E1096" s="11" t="s">
        <v>16250</v>
      </c>
      <c r="F1096" s="11" t="s">
        <v>16251</v>
      </c>
      <c r="G1096" s="11" t="s">
        <v>16252</v>
      </c>
      <c r="H1096" s="11" t="s">
        <v>16253</v>
      </c>
      <c r="I1096" s="11" t="s">
        <v>16254</v>
      </c>
      <c r="J1096" s="11" t="s">
        <v>16255</v>
      </c>
      <c r="K1096" s="11" t="s">
        <v>16256</v>
      </c>
      <c r="L1096" s="11" t="s">
        <v>16257</v>
      </c>
      <c r="M1096" s="11" t="s">
        <v>16258</v>
      </c>
      <c r="N1096" s="11" t="s">
        <v>16259</v>
      </c>
      <c r="O1096" s="11" t="s">
        <v>16260</v>
      </c>
      <c r="P1096" s="11" t="s">
        <v>16261</v>
      </c>
      <c r="Q1096" s="11" t="s">
        <v>87</v>
      </c>
      <c r="R1096" s="11" t="s">
        <v>87</v>
      </c>
      <c r="S1096" s="11" t="s">
        <v>87</v>
      </c>
      <c r="T1096" s="11" t="s">
        <v>16262</v>
      </c>
      <c r="U1096" s="14"/>
      <c r="V1096" s="14"/>
      <c r="W1096" s="15" t="str">
        <f t="shared" si="17"/>
        <v/>
      </c>
      <c r="X1096" s="16"/>
    </row>
    <row r="1097" spans="1:24" ht="70" x14ac:dyDescent="0.2">
      <c r="A1097" s="11" t="s">
        <v>16102</v>
      </c>
      <c r="B1097" s="11" t="s">
        <v>16103</v>
      </c>
      <c r="C1097" s="13" t="s">
        <v>16263</v>
      </c>
      <c r="D1097" s="9" t="s">
        <v>16264</v>
      </c>
      <c r="E1097" s="11" t="s">
        <v>16265</v>
      </c>
      <c r="F1097" s="11" t="s">
        <v>16266</v>
      </c>
      <c r="G1097" s="11" t="s">
        <v>16267</v>
      </c>
      <c r="H1097" s="11" t="s">
        <v>16268</v>
      </c>
      <c r="I1097" s="11" t="s">
        <v>16269</v>
      </c>
      <c r="J1097" s="11" t="s">
        <v>16270</v>
      </c>
      <c r="K1097" s="11" t="s">
        <v>16271</v>
      </c>
      <c r="L1097" s="11" t="s">
        <v>16272</v>
      </c>
      <c r="M1097" s="11" t="s">
        <v>16273</v>
      </c>
      <c r="N1097" s="11" t="s">
        <v>16274</v>
      </c>
      <c r="O1097" s="11" t="s">
        <v>16275</v>
      </c>
      <c r="P1097" s="11" t="s">
        <v>16276</v>
      </c>
      <c r="Q1097" s="11" t="s">
        <v>87</v>
      </c>
      <c r="R1097" s="11" t="s">
        <v>87</v>
      </c>
      <c r="S1097" s="11" t="s">
        <v>87</v>
      </c>
      <c r="T1097" s="11" t="s">
        <v>16277</v>
      </c>
      <c r="U1097" s="14"/>
      <c r="V1097" s="14"/>
      <c r="W1097" s="15" t="str">
        <f t="shared" si="17"/>
        <v/>
      </c>
      <c r="X1097" s="16"/>
    </row>
    <row r="1098" spans="1:24" ht="70" x14ac:dyDescent="0.2">
      <c r="A1098" s="11" t="s">
        <v>16102</v>
      </c>
      <c r="B1098" s="11" t="s">
        <v>16103</v>
      </c>
      <c r="C1098" s="13" t="s">
        <v>16278</v>
      </c>
      <c r="D1098" s="9" t="s">
        <v>16279</v>
      </c>
      <c r="E1098" s="11" t="s">
        <v>16280</v>
      </c>
      <c r="F1098" s="11" t="s">
        <v>16281</v>
      </c>
      <c r="G1098" s="11" t="s">
        <v>16282</v>
      </c>
      <c r="H1098" s="11" t="s">
        <v>16283</v>
      </c>
      <c r="I1098" s="11" t="s">
        <v>16284</v>
      </c>
      <c r="J1098" s="11" t="s">
        <v>16285</v>
      </c>
      <c r="K1098" s="11" t="s">
        <v>16286</v>
      </c>
      <c r="L1098" s="11" t="s">
        <v>16287</v>
      </c>
      <c r="M1098" s="11" t="s">
        <v>16288</v>
      </c>
      <c r="N1098" s="11" t="s">
        <v>16289</v>
      </c>
      <c r="O1098" s="11" t="s">
        <v>16290</v>
      </c>
      <c r="P1098" s="11" t="s">
        <v>16291</v>
      </c>
      <c r="Q1098" s="11" t="s">
        <v>87</v>
      </c>
      <c r="R1098" s="11" t="s">
        <v>87</v>
      </c>
      <c r="S1098" s="11" t="s">
        <v>87</v>
      </c>
      <c r="T1098" s="11" t="s">
        <v>16292</v>
      </c>
      <c r="U1098" s="14"/>
      <c r="V1098" s="14"/>
      <c r="W1098" s="15" t="str">
        <f t="shared" si="17"/>
        <v/>
      </c>
      <c r="X1098" s="16"/>
    </row>
    <row r="1099" spans="1:24" ht="70" x14ac:dyDescent="0.2">
      <c r="A1099" s="11" t="s">
        <v>16102</v>
      </c>
      <c r="B1099" s="11" t="s">
        <v>16103</v>
      </c>
      <c r="C1099" s="13" t="s">
        <v>16293</v>
      </c>
      <c r="D1099" s="9" t="s">
        <v>16294</v>
      </c>
      <c r="E1099" s="11" t="s">
        <v>16295</v>
      </c>
      <c r="F1099" s="11" t="s">
        <v>16296</v>
      </c>
      <c r="G1099" s="11" t="s">
        <v>16297</v>
      </c>
      <c r="H1099" s="11" t="s">
        <v>16298</v>
      </c>
      <c r="I1099" s="11" t="s">
        <v>16299</v>
      </c>
      <c r="J1099" s="11" t="s">
        <v>16300</v>
      </c>
      <c r="K1099" s="11" t="s">
        <v>16301</v>
      </c>
      <c r="L1099" s="11" t="s">
        <v>16302</v>
      </c>
      <c r="M1099" s="11" t="s">
        <v>16303</v>
      </c>
      <c r="N1099" s="11" t="s">
        <v>16304</v>
      </c>
      <c r="O1099" s="11" t="s">
        <v>16305</v>
      </c>
      <c r="P1099" s="11" t="s">
        <v>16306</v>
      </c>
      <c r="Q1099" s="11" t="s">
        <v>87</v>
      </c>
      <c r="R1099" s="11" t="s">
        <v>87</v>
      </c>
      <c r="S1099" s="11" t="s">
        <v>87</v>
      </c>
      <c r="T1099" s="11" t="s">
        <v>16307</v>
      </c>
      <c r="U1099" s="14"/>
      <c r="V1099" s="14"/>
      <c r="W1099" s="15" t="str">
        <f t="shared" si="17"/>
        <v/>
      </c>
      <c r="X1099" s="16"/>
    </row>
    <row r="1100" spans="1:24" ht="70" x14ac:dyDescent="0.2">
      <c r="A1100" s="11" t="s">
        <v>16102</v>
      </c>
      <c r="B1100" s="11" t="s">
        <v>16103</v>
      </c>
      <c r="C1100" s="13" t="s">
        <v>16308</v>
      </c>
      <c r="D1100" s="9" t="s">
        <v>16309</v>
      </c>
      <c r="E1100" s="11" t="s">
        <v>16310</v>
      </c>
      <c r="F1100" s="11" t="s">
        <v>16311</v>
      </c>
      <c r="G1100" s="11" t="s">
        <v>16312</v>
      </c>
      <c r="H1100" s="11" t="s">
        <v>16313</v>
      </c>
      <c r="I1100" s="11" t="s">
        <v>16314</v>
      </c>
      <c r="J1100" s="11" t="s">
        <v>16315</v>
      </c>
      <c r="K1100" s="11" t="s">
        <v>16316</v>
      </c>
      <c r="L1100" s="11" t="s">
        <v>16317</v>
      </c>
      <c r="M1100" s="11" t="s">
        <v>16318</v>
      </c>
      <c r="N1100" s="11" t="s">
        <v>980</v>
      </c>
      <c r="O1100" s="11" t="s">
        <v>16319</v>
      </c>
      <c r="P1100" s="11" t="s">
        <v>16320</v>
      </c>
      <c r="Q1100" s="11" t="s">
        <v>87</v>
      </c>
      <c r="R1100" s="11" t="s">
        <v>87</v>
      </c>
      <c r="S1100" s="11" t="s">
        <v>87</v>
      </c>
      <c r="T1100" s="11" t="s">
        <v>16321</v>
      </c>
      <c r="U1100" s="14"/>
      <c r="V1100" s="14"/>
      <c r="W1100" s="15" t="str">
        <f t="shared" si="17"/>
        <v/>
      </c>
      <c r="X1100" s="16"/>
    </row>
    <row r="1101" spans="1:24" ht="70" x14ac:dyDescent="0.2">
      <c r="A1101" s="11" t="s">
        <v>16102</v>
      </c>
      <c r="B1101" s="11" t="s">
        <v>16103</v>
      </c>
      <c r="C1101" s="13" t="s">
        <v>16322</v>
      </c>
      <c r="D1101" s="9" t="s">
        <v>16323</v>
      </c>
      <c r="E1101" s="11" t="s">
        <v>16324</v>
      </c>
      <c r="F1101" s="11" t="s">
        <v>16325</v>
      </c>
      <c r="G1101" s="11" t="s">
        <v>16326</v>
      </c>
      <c r="H1101" s="11" t="s">
        <v>16327</v>
      </c>
      <c r="I1101" s="11" t="s">
        <v>16328</v>
      </c>
      <c r="J1101" s="11" t="s">
        <v>16329</v>
      </c>
      <c r="K1101" s="11" t="s">
        <v>16330</v>
      </c>
      <c r="L1101" s="11" t="s">
        <v>16331</v>
      </c>
      <c r="M1101" s="11" t="s">
        <v>16332</v>
      </c>
      <c r="N1101" s="11" t="s">
        <v>16333</v>
      </c>
      <c r="O1101" s="11" t="s">
        <v>16334</v>
      </c>
      <c r="P1101" s="11" t="s">
        <v>16335</v>
      </c>
      <c r="Q1101" s="11" t="s">
        <v>5832</v>
      </c>
      <c r="R1101" s="11" t="s">
        <v>87</v>
      </c>
      <c r="S1101" s="11" t="s">
        <v>87</v>
      </c>
      <c r="T1101" s="11" t="s">
        <v>16336</v>
      </c>
      <c r="U1101" s="14"/>
      <c r="V1101" s="14"/>
      <c r="W1101" s="15" t="str">
        <f t="shared" si="17"/>
        <v/>
      </c>
      <c r="X1101" s="16"/>
    </row>
    <row r="1102" spans="1:24" ht="84" x14ac:dyDescent="0.2">
      <c r="A1102" s="11" t="s">
        <v>16102</v>
      </c>
      <c r="B1102" s="11" t="s">
        <v>16103</v>
      </c>
      <c r="C1102" s="13" t="s">
        <v>16337</v>
      </c>
      <c r="D1102" s="9" t="s">
        <v>16338</v>
      </c>
      <c r="E1102" s="11" t="s">
        <v>16339</v>
      </c>
      <c r="F1102" s="11" t="s">
        <v>16340</v>
      </c>
      <c r="G1102" s="11" t="s">
        <v>16341</v>
      </c>
      <c r="H1102" s="11" t="s">
        <v>16342</v>
      </c>
      <c r="I1102" s="11" t="s">
        <v>16343</v>
      </c>
      <c r="J1102" s="11" t="s">
        <v>16344</v>
      </c>
      <c r="K1102" s="11" t="s">
        <v>16345</v>
      </c>
      <c r="L1102" s="11" t="s">
        <v>16346</v>
      </c>
      <c r="M1102" s="11" t="s">
        <v>16347</v>
      </c>
      <c r="N1102" s="11" t="s">
        <v>16348</v>
      </c>
      <c r="O1102" s="11" t="s">
        <v>16349</v>
      </c>
      <c r="P1102" s="11" t="s">
        <v>16350</v>
      </c>
      <c r="Q1102" s="11" t="s">
        <v>922</v>
      </c>
      <c r="R1102" s="11" t="s">
        <v>87</v>
      </c>
      <c r="S1102" s="11" t="s">
        <v>87</v>
      </c>
      <c r="T1102" s="11" t="s">
        <v>16351</v>
      </c>
      <c r="U1102" s="14"/>
      <c r="V1102" s="14"/>
      <c r="W1102" s="15" t="str">
        <f t="shared" si="17"/>
        <v/>
      </c>
      <c r="X1102" s="16"/>
    </row>
    <row r="1103" spans="1:24" ht="70" x14ac:dyDescent="0.2">
      <c r="A1103" s="11" t="s">
        <v>16102</v>
      </c>
      <c r="B1103" s="11" t="s">
        <v>16103</v>
      </c>
      <c r="C1103" s="13" t="s">
        <v>16352</v>
      </c>
      <c r="D1103" s="9" t="s">
        <v>16353</v>
      </c>
      <c r="E1103" s="11" t="s">
        <v>16354</v>
      </c>
      <c r="F1103" s="11" t="s">
        <v>16355</v>
      </c>
      <c r="G1103" s="11" t="s">
        <v>16356</v>
      </c>
      <c r="H1103" s="11" t="s">
        <v>16357</v>
      </c>
      <c r="I1103" s="11" t="s">
        <v>16358</v>
      </c>
      <c r="J1103" s="11" t="s">
        <v>16359</v>
      </c>
      <c r="K1103" s="11" t="s">
        <v>16360</v>
      </c>
      <c r="L1103" s="11" t="s">
        <v>16361</v>
      </c>
      <c r="M1103" s="11" t="s">
        <v>16362</v>
      </c>
      <c r="N1103" s="11" t="s">
        <v>16363</v>
      </c>
      <c r="O1103" s="11" t="s">
        <v>16364</v>
      </c>
      <c r="P1103" s="11" t="s">
        <v>16365</v>
      </c>
      <c r="Q1103" s="11" t="s">
        <v>87</v>
      </c>
      <c r="R1103" s="11" t="s">
        <v>87</v>
      </c>
      <c r="S1103" s="11" t="s">
        <v>87</v>
      </c>
      <c r="T1103" s="11" t="s">
        <v>16366</v>
      </c>
      <c r="U1103" s="14"/>
      <c r="V1103" s="14"/>
      <c r="W1103" s="15" t="str">
        <f t="shared" si="17"/>
        <v/>
      </c>
      <c r="X1103" s="16"/>
    </row>
    <row r="1104" spans="1:24" ht="70" x14ac:dyDescent="0.2">
      <c r="A1104" s="11" t="s">
        <v>16102</v>
      </c>
      <c r="B1104" s="11" t="s">
        <v>16367</v>
      </c>
      <c r="C1104" s="13" t="s">
        <v>16368</v>
      </c>
      <c r="D1104" s="9" t="s">
        <v>16369</v>
      </c>
      <c r="E1104" s="11" t="s">
        <v>16370</v>
      </c>
      <c r="F1104" s="11" t="s">
        <v>16371</v>
      </c>
      <c r="G1104" s="11" t="s">
        <v>16372</v>
      </c>
      <c r="H1104" s="11" t="s">
        <v>16373</v>
      </c>
      <c r="I1104" s="11" t="s">
        <v>16374</v>
      </c>
      <c r="J1104" s="11" t="s">
        <v>16375</v>
      </c>
      <c r="K1104" s="11" t="s">
        <v>16376</v>
      </c>
      <c r="L1104" s="11" t="s">
        <v>16377</v>
      </c>
      <c r="M1104" s="11" t="s">
        <v>16378</v>
      </c>
      <c r="N1104" s="11" t="s">
        <v>16379</v>
      </c>
      <c r="O1104" s="11" t="s">
        <v>16380</v>
      </c>
      <c r="P1104" s="11" t="s">
        <v>16381</v>
      </c>
      <c r="Q1104" s="11" t="s">
        <v>16382</v>
      </c>
      <c r="R1104" s="11" t="s">
        <v>87</v>
      </c>
      <c r="S1104" s="11" t="s">
        <v>87</v>
      </c>
      <c r="T1104" s="11" t="s">
        <v>16383</v>
      </c>
      <c r="U1104" s="14"/>
      <c r="V1104" s="14"/>
      <c r="W1104" s="15" t="str">
        <f t="shared" si="17"/>
        <v/>
      </c>
      <c r="X1104" s="16"/>
    </row>
    <row r="1105" spans="1:24" ht="70" x14ac:dyDescent="0.2">
      <c r="A1105" s="11" t="s">
        <v>16102</v>
      </c>
      <c r="B1105" s="11" t="s">
        <v>16367</v>
      </c>
      <c r="C1105" s="13" t="s">
        <v>16384</v>
      </c>
      <c r="D1105" s="9" t="s">
        <v>16385</v>
      </c>
      <c r="E1105" s="11" t="s">
        <v>16386</v>
      </c>
      <c r="F1105" s="11" t="s">
        <v>16387</v>
      </c>
      <c r="G1105" s="11" t="s">
        <v>16388</v>
      </c>
      <c r="H1105" s="11" t="s">
        <v>16389</v>
      </c>
      <c r="I1105" s="11" t="s">
        <v>16390</v>
      </c>
      <c r="J1105" s="11" t="s">
        <v>16391</v>
      </c>
      <c r="K1105" s="11" t="s">
        <v>16392</v>
      </c>
      <c r="L1105" s="11" t="s">
        <v>16393</v>
      </c>
      <c r="M1105" s="11" t="s">
        <v>16394</v>
      </c>
      <c r="N1105" s="11" t="s">
        <v>5660</v>
      </c>
      <c r="O1105" s="11" t="s">
        <v>16395</v>
      </c>
      <c r="P1105" s="11" t="s">
        <v>16381</v>
      </c>
      <c r="Q1105" s="11" t="s">
        <v>5517</v>
      </c>
      <c r="R1105" s="11" t="s">
        <v>87</v>
      </c>
      <c r="S1105" s="11" t="s">
        <v>87</v>
      </c>
      <c r="T1105" s="11" t="s">
        <v>16396</v>
      </c>
      <c r="U1105" s="14"/>
      <c r="V1105" s="14"/>
      <c r="W1105" s="15" t="str">
        <f t="shared" si="17"/>
        <v/>
      </c>
      <c r="X1105" s="16"/>
    </row>
    <row r="1106" spans="1:24" ht="70" x14ac:dyDescent="0.2">
      <c r="A1106" s="11" t="s">
        <v>16102</v>
      </c>
      <c r="B1106" s="11" t="s">
        <v>16367</v>
      </c>
      <c r="C1106" s="13" t="s">
        <v>16397</v>
      </c>
      <c r="D1106" s="9" t="s">
        <v>16398</v>
      </c>
      <c r="E1106" s="11" t="s">
        <v>16399</v>
      </c>
      <c r="F1106" s="11" t="s">
        <v>16400</v>
      </c>
      <c r="G1106" s="11" t="s">
        <v>16401</v>
      </c>
      <c r="H1106" s="11" t="s">
        <v>16402</v>
      </c>
      <c r="I1106" s="11" t="s">
        <v>16403</v>
      </c>
      <c r="J1106" s="11" t="s">
        <v>16404</v>
      </c>
      <c r="K1106" s="11" t="s">
        <v>16405</v>
      </c>
      <c r="L1106" s="11" t="s">
        <v>16406</v>
      </c>
      <c r="M1106" s="11" t="s">
        <v>16407</v>
      </c>
      <c r="N1106" s="11" t="s">
        <v>16408</v>
      </c>
      <c r="O1106" s="11" t="s">
        <v>16409</v>
      </c>
      <c r="P1106" s="11" t="s">
        <v>16410</v>
      </c>
      <c r="Q1106" s="11" t="s">
        <v>16382</v>
      </c>
      <c r="R1106" s="11" t="s">
        <v>87</v>
      </c>
      <c r="S1106" s="11" t="s">
        <v>87</v>
      </c>
      <c r="T1106" s="11" t="s">
        <v>16411</v>
      </c>
      <c r="U1106" s="14"/>
      <c r="V1106" s="14"/>
      <c r="W1106" s="15" t="str">
        <f t="shared" si="17"/>
        <v/>
      </c>
      <c r="X1106" s="16"/>
    </row>
    <row r="1107" spans="1:24" ht="70" x14ac:dyDescent="0.2">
      <c r="A1107" s="11" t="s">
        <v>16102</v>
      </c>
      <c r="B1107" s="11" t="s">
        <v>16367</v>
      </c>
      <c r="C1107" s="13" t="s">
        <v>16412</v>
      </c>
      <c r="D1107" s="9" t="s">
        <v>16413</v>
      </c>
      <c r="E1107" s="11" t="s">
        <v>16414</v>
      </c>
      <c r="F1107" s="11" t="s">
        <v>16415</v>
      </c>
      <c r="G1107" s="11" t="s">
        <v>16416</v>
      </c>
      <c r="H1107" s="11" t="s">
        <v>16417</v>
      </c>
      <c r="I1107" s="11" t="s">
        <v>16418</v>
      </c>
      <c r="J1107" s="11" t="s">
        <v>16419</v>
      </c>
      <c r="K1107" s="11" t="s">
        <v>16420</v>
      </c>
      <c r="L1107" s="11" t="s">
        <v>16421</v>
      </c>
      <c r="M1107" s="11" t="s">
        <v>16422</v>
      </c>
      <c r="N1107" s="11" t="s">
        <v>6063</v>
      </c>
      <c r="O1107" s="11" t="s">
        <v>16423</v>
      </c>
      <c r="P1107" s="11" t="s">
        <v>16424</v>
      </c>
      <c r="Q1107" s="11" t="s">
        <v>6194</v>
      </c>
      <c r="R1107" s="11" t="s">
        <v>87</v>
      </c>
      <c r="S1107" s="11" t="s">
        <v>87</v>
      </c>
      <c r="T1107" s="11" t="s">
        <v>16425</v>
      </c>
      <c r="U1107" s="14"/>
      <c r="V1107" s="14"/>
      <c r="W1107" s="15" t="str">
        <f t="shared" si="17"/>
        <v/>
      </c>
      <c r="X1107" s="16"/>
    </row>
    <row r="1108" spans="1:24" ht="70" x14ac:dyDescent="0.2">
      <c r="A1108" s="11" t="s">
        <v>16102</v>
      </c>
      <c r="B1108" s="11" t="s">
        <v>16367</v>
      </c>
      <c r="C1108" s="13" t="s">
        <v>16426</v>
      </c>
      <c r="D1108" s="9" t="s">
        <v>16427</v>
      </c>
      <c r="E1108" s="11" t="s">
        <v>16428</v>
      </c>
      <c r="F1108" s="11" t="s">
        <v>16429</v>
      </c>
      <c r="G1108" s="11" t="s">
        <v>16430</v>
      </c>
      <c r="H1108" s="11" t="s">
        <v>16431</v>
      </c>
      <c r="I1108" s="11" t="s">
        <v>16432</v>
      </c>
      <c r="J1108" s="11" t="s">
        <v>16433</v>
      </c>
      <c r="K1108" s="11" t="s">
        <v>16434</v>
      </c>
      <c r="L1108" s="11" t="s">
        <v>16435</v>
      </c>
      <c r="M1108" s="11" t="s">
        <v>16436</v>
      </c>
      <c r="N1108" s="11" t="s">
        <v>16437</v>
      </c>
      <c r="O1108" s="11" t="s">
        <v>16438</v>
      </c>
      <c r="P1108" s="11" t="s">
        <v>16439</v>
      </c>
      <c r="Q1108" s="11" t="s">
        <v>2387</v>
      </c>
      <c r="R1108" s="11" t="s">
        <v>87</v>
      </c>
      <c r="S1108" s="11" t="s">
        <v>87</v>
      </c>
      <c r="T1108" s="11" t="s">
        <v>16440</v>
      </c>
      <c r="U1108" s="14"/>
      <c r="V1108" s="14"/>
      <c r="W1108" s="15" t="str">
        <f t="shared" si="17"/>
        <v/>
      </c>
      <c r="X1108" s="16"/>
    </row>
    <row r="1109" spans="1:24" ht="70" x14ac:dyDescent="0.2">
      <c r="A1109" s="11" t="s">
        <v>16102</v>
      </c>
      <c r="B1109" s="11" t="s">
        <v>16367</v>
      </c>
      <c r="C1109" s="13" t="s">
        <v>16441</v>
      </c>
      <c r="D1109" s="9" t="s">
        <v>16442</v>
      </c>
      <c r="E1109" s="11" t="s">
        <v>16443</v>
      </c>
      <c r="F1109" s="11" t="s">
        <v>16444</v>
      </c>
      <c r="G1109" s="11" t="s">
        <v>16445</v>
      </c>
      <c r="H1109" s="11" t="s">
        <v>16446</v>
      </c>
      <c r="I1109" s="11" t="s">
        <v>16447</v>
      </c>
      <c r="J1109" s="11" t="s">
        <v>16448</v>
      </c>
      <c r="K1109" s="11" t="s">
        <v>16449</v>
      </c>
      <c r="L1109" s="11" t="s">
        <v>16450</v>
      </c>
      <c r="M1109" s="11" t="s">
        <v>16451</v>
      </c>
      <c r="N1109" s="11" t="s">
        <v>16452</v>
      </c>
      <c r="O1109" s="11" t="s">
        <v>16453</v>
      </c>
      <c r="P1109" s="11" t="s">
        <v>2371</v>
      </c>
      <c r="Q1109" s="11" t="s">
        <v>1094</v>
      </c>
      <c r="R1109" s="11" t="s">
        <v>87</v>
      </c>
      <c r="S1109" s="11" t="s">
        <v>87</v>
      </c>
      <c r="T1109" s="11" t="s">
        <v>16454</v>
      </c>
      <c r="U1109" s="14"/>
      <c r="V1109" s="14"/>
      <c r="W1109" s="15" t="str">
        <f t="shared" si="17"/>
        <v/>
      </c>
      <c r="X1109" s="16"/>
    </row>
    <row r="1110" spans="1:24" ht="70" x14ac:dyDescent="0.2">
      <c r="A1110" s="11" t="s">
        <v>16102</v>
      </c>
      <c r="B1110" s="11" t="s">
        <v>16367</v>
      </c>
      <c r="C1110" s="13" t="s">
        <v>16455</v>
      </c>
      <c r="D1110" s="9" t="s">
        <v>16456</v>
      </c>
      <c r="E1110" s="11" t="s">
        <v>16457</v>
      </c>
      <c r="F1110" s="11" t="s">
        <v>16458</v>
      </c>
      <c r="G1110" s="11" t="s">
        <v>16459</v>
      </c>
      <c r="H1110" s="11" t="s">
        <v>16460</v>
      </c>
      <c r="I1110" s="11" t="s">
        <v>16461</v>
      </c>
      <c r="J1110" s="11" t="s">
        <v>16462</v>
      </c>
      <c r="K1110" s="11" t="s">
        <v>16463</v>
      </c>
      <c r="L1110" s="11" t="s">
        <v>16464</v>
      </c>
      <c r="M1110" s="11" t="s">
        <v>16465</v>
      </c>
      <c r="N1110" s="11" t="s">
        <v>2384</v>
      </c>
      <c r="O1110" s="11" t="s">
        <v>16466</v>
      </c>
      <c r="P1110" s="11" t="s">
        <v>2386</v>
      </c>
      <c r="Q1110" s="11" t="s">
        <v>5832</v>
      </c>
      <c r="R1110" s="11" t="s">
        <v>87</v>
      </c>
      <c r="S1110" s="11" t="s">
        <v>87</v>
      </c>
      <c r="T1110" s="11" t="s">
        <v>16467</v>
      </c>
      <c r="U1110" s="14"/>
      <c r="V1110" s="14"/>
      <c r="W1110" s="15" t="str">
        <f t="shared" si="17"/>
        <v/>
      </c>
      <c r="X1110" s="16"/>
    </row>
    <row r="1111" spans="1:24" ht="70" x14ac:dyDescent="0.2">
      <c r="A1111" s="11" t="s">
        <v>16102</v>
      </c>
      <c r="B1111" s="11" t="s">
        <v>16367</v>
      </c>
      <c r="C1111" s="13" t="s">
        <v>16468</v>
      </c>
      <c r="D1111" s="9" t="s">
        <v>16469</v>
      </c>
      <c r="E1111" s="11" t="s">
        <v>16470</v>
      </c>
      <c r="F1111" s="11" t="s">
        <v>16471</v>
      </c>
      <c r="G1111" s="11" t="s">
        <v>16472</v>
      </c>
      <c r="H1111" s="11" t="s">
        <v>16473</v>
      </c>
      <c r="I1111" s="11" t="s">
        <v>16474</v>
      </c>
      <c r="J1111" s="11" t="s">
        <v>16475</v>
      </c>
      <c r="K1111" s="11" t="s">
        <v>16476</v>
      </c>
      <c r="L1111" s="11" t="s">
        <v>16477</v>
      </c>
      <c r="M1111" s="11" t="s">
        <v>16478</v>
      </c>
      <c r="N1111" s="11" t="s">
        <v>15017</v>
      </c>
      <c r="O1111" s="11" t="s">
        <v>16479</v>
      </c>
      <c r="P1111" s="11" t="s">
        <v>16480</v>
      </c>
      <c r="Q1111" s="11" t="s">
        <v>5832</v>
      </c>
      <c r="R1111" s="11" t="s">
        <v>87</v>
      </c>
      <c r="S1111" s="11" t="s">
        <v>87</v>
      </c>
      <c r="T1111" s="11" t="s">
        <v>16481</v>
      </c>
      <c r="U1111" s="14"/>
      <c r="V1111" s="14"/>
      <c r="W1111" s="15" t="str">
        <f t="shared" si="17"/>
        <v/>
      </c>
      <c r="X1111" s="16"/>
    </row>
    <row r="1112" spans="1:24" ht="70" x14ac:dyDescent="0.2">
      <c r="A1112" s="11" t="s">
        <v>16102</v>
      </c>
      <c r="B1112" s="11" t="s">
        <v>16367</v>
      </c>
      <c r="C1112" s="13" t="s">
        <v>16482</v>
      </c>
      <c r="D1112" s="9" t="s">
        <v>16483</v>
      </c>
      <c r="E1112" s="11" t="s">
        <v>16484</v>
      </c>
      <c r="F1112" s="11" t="s">
        <v>16485</v>
      </c>
      <c r="G1112" s="11" t="s">
        <v>16486</v>
      </c>
      <c r="H1112" s="11" t="s">
        <v>16487</v>
      </c>
      <c r="I1112" s="11" t="s">
        <v>16488</v>
      </c>
      <c r="J1112" s="11" t="s">
        <v>16489</v>
      </c>
      <c r="K1112" s="11" t="s">
        <v>16490</v>
      </c>
      <c r="L1112" s="11" t="s">
        <v>16491</v>
      </c>
      <c r="M1112" s="11" t="s">
        <v>16492</v>
      </c>
      <c r="N1112" s="11" t="s">
        <v>16493</v>
      </c>
      <c r="O1112" s="11" t="s">
        <v>16494</v>
      </c>
      <c r="P1112" s="11" t="s">
        <v>16495</v>
      </c>
      <c r="Q1112" s="11" t="s">
        <v>1215</v>
      </c>
      <c r="R1112" s="11" t="s">
        <v>87</v>
      </c>
      <c r="S1112" s="11" t="s">
        <v>87</v>
      </c>
      <c r="T1112" s="11" t="s">
        <v>16496</v>
      </c>
      <c r="U1112" s="14"/>
      <c r="V1112" s="14"/>
      <c r="W1112" s="15" t="str">
        <f t="shared" si="17"/>
        <v/>
      </c>
      <c r="X1112" s="16"/>
    </row>
    <row r="1113" spans="1:24" ht="70" x14ac:dyDescent="0.2">
      <c r="A1113" s="11" t="s">
        <v>16102</v>
      </c>
      <c r="B1113" s="11" t="s">
        <v>16367</v>
      </c>
      <c r="C1113" s="13" t="s">
        <v>16497</v>
      </c>
      <c r="D1113" s="9" t="s">
        <v>16498</v>
      </c>
      <c r="E1113" s="11" t="s">
        <v>16499</v>
      </c>
      <c r="F1113" s="11" t="s">
        <v>16500</v>
      </c>
      <c r="G1113" s="11" t="s">
        <v>16501</v>
      </c>
      <c r="H1113" s="11" t="s">
        <v>16502</v>
      </c>
      <c r="I1113" s="11" t="s">
        <v>16503</v>
      </c>
      <c r="J1113" s="11" t="s">
        <v>16504</v>
      </c>
      <c r="K1113" s="11" t="s">
        <v>16505</v>
      </c>
      <c r="L1113" s="11" t="s">
        <v>16506</v>
      </c>
      <c r="M1113" s="11" t="s">
        <v>16507</v>
      </c>
      <c r="N1113" s="11" t="s">
        <v>13380</v>
      </c>
      <c r="O1113" s="11" t="s">
        <v>16380</v>
      </c>
      <c r="P1113" s="11" t="s">
        <v>16381</v>
      </c>
      <c r="Q1113" s="11" t="s">
        <v>2387</v>
      </c>
      <c r="R1113" s="11" t="s">
        <v>87</v>
      </c>
      <c r="S1113" s="11" t="s">
        <v>87</v>
      </c>
      <c r="T1113" s="11" t="s">
        <v>16508</v>
      </c>
      <c r="U1113" s="14"/>
      <c r="V1113" s="14"/>
      <c r="W1113" s="15" t="str">
        <f t="shared" si="17"/>
        <v/>
      </c>
      <c r="X1113" s="16"/>
    </row>
    <row r="1114" spans="1:24" ht="70" x14ac:dyDescent="0.2">
      <c r="A1114" s="11" t="s">
        <v>16102</v>
      </c>
      <c r="B1114" s="11" t="s">
        <v>16367</v>
      </c>
      <c r="C1114" s="13" t="s">
        <v>16509</v>
      </c>
      <c r="D1114" s="9" t="s">
        <v>16510</v>
      </c>
      <c r="E1114" s="11" t="s">
        <v>16511</v>
      </c>
      <c r="F1114" s="11" t="s">
        <v>16512</v>
      </c>
      <c r="G1114" s="11" t="s">
        <v>16513</v>
      </c>
      <c r="H1114" s="11" t="s">
        <v>16514</v>
      </c>
      <c r="I1114" s="11" t="s">
        <v>16515</v>
      </c>
      <c r="J1114" s="11" t="s">
        <v>16516</v>
      </c>
      <c r="K1114" s="11" t="s">
        <v>16517</v>
      </c>
      <c r="L1114" s="11" t="s">
        <v>16518</v>
      </c>
      <c r="M1114" s="11" t="s">
        <v>16519</v>
      </c>
      <c r="N1114" s="11" t="s">
        <v>16520</v>
      </c>
      <c r="O1114" s="11" t="s">
        <v>16521</v>
      </c>
      <c r="P1114" s="11" t="s">
        <v>16522</v>
      </c>
      <c r="Q1114" s="11" t="s">
        <v>890</v>
      </c>
      <c r="R1114" s="11" t="s">
        <v>87</v>
      </c>
      <c r="S1114" s="11" t="s">
        <v>87</v>
      </c>
      <c r="T1114" s="11" t="s">
        <v>16523</v>
      </c>
      <c r="U1114" s="14"/>
      <c r="V1114" s="14"/>
      <c r="W1114" s="15" t="str">
        <f t="shared" si="17"/>
        <v/>
      </c>
      <c r="X1114" s="16"/>
    </row>
    <row r="1115" spans="1:24" ht="84" x14ac:dyDescent="0.2">
      <c r="A1115" s="11" t="s">
        <v>16102</v>
      </c>
      <c r="B1115" s="11" t="s">
        <v>16367</v>
      </c>
      <c r="C1115" s="13" t="s">
        <v>16524</v>
      </c>
      <c r="D1115" s="9" t="s">
        <v>16525</v>
      </c>
      <c r="E1115" s="11" t="s">
        <v>16526</v>
      </c>
      <c r="F1115" s="11" t="s">
        <v>16527</v>
      </c>
      <c r="G1115" s="11" t="s">
        <v>16528</v>
      </c>
      <c r="H1115" s="11" t="s">
        <v>16529</v>
      </c>
      <c r="I1115" s="11" t="s">
        <v>16530</v>
      </c>
      <c r="J1115" s="11" t="s">
        <v>16531</v>
      </c>
      <c r="K1115" s="11" t="s">
        <v>16532</v>
      </c>
      <c r="L1115" s="11" t="s">
        <v>16533</v>
      </c>
      <c r="M1115" s="11" t="s">
        <v>16534</v>
      </c>
      <c r="N1115" s="11" t="s">
        <v>16535</v>
      </c>
      <c r="O1115" s="11" t="s">
        <v>16536</v>
      </c>
      <c r="P1115" s="11" t="s">
        <v>16537</v>
      </c>
      <c r="Q1115" s="11" t="s">
        <v>890</v>
      </c>
      <c r="R1115" s="11" t="s">
        <v>87</v>
      </c>
      <c r="S1115" s="11" t="s">
        <v>87</v>
      </c>
      <c r="T1115" s="11" t="s">
        <v>16538</v>
      </c>
      <c r="U1115" s="14"/>
      <c r="V1115" s="14"/>
      <c r="W1115" s="15" t="str">
        <f t="shared" si="17"/>
        <v/>
      </c>
      <c r="X1115" s="16"/>
    </row>
    <row r="1116" spans="1:24" ht="70" x14ac:dyDescent="0.2">
      <c r="A1116" s="11" t="s">
        <v>16102</v>
      </c>
      <c r="B1116" s="11" t="s">
        <v>16367</v>
      </c>
      <c r="C1116" s="13" t="s">
        <v>16539</v>
      </c>
      <c r="D1116" s="9" t="s">
        <v>16540</v>
      </c>
      <c r="E1116" s="11" t="s">
        <v>16541</v>
      </c>
      <c r="F1116" s="11" t="s">
        <v>16542</v>
      </c>
      <c r="G1116" s="11" t="s">
        <v>16543</v>
      </c>
      <c r="H1116" s="11" t="s">
        <v>16544</v>
      </c>
      <c r="I1116" s="11" t="s">
        <v>16545</v>
      </c>
      <c r="J1116" s="11" t="s">
        <v>16546</v>
      </c>
      <c r="K1116" s="11" t="s">
        <v>16547</v>
      </c>
      <c r="L1116" s="11" t="s">
        <v>16548</v>
      </c>
      <c r="M1116" s="11" t="s">
        <v>16549</v>
      </c>
      <c r="N1116" s="11" t="s">
        <v>16550</v>
      </c>
      <c r="O1116" s="11" t="s">
        <v>16551</v>
      </c>
      <c r="P1116" s="11" t="s">
        <v>5662</v>
      </c>
      <c r="Q1116" s="11" t="s">
        <v>5517</v>
      </c>
      <c r="R1116" s="11" t="s">
        <v>87</v>
      </c>
      <c r="S1116" s="11" t="s">
        <v>87</v>
      </c>
      <c r="T1116" s="11" t="s">
        <v>16552</v>
      </c>
      <c r="U1116" s="14"/>
      <c r="V1116" s="14"/>
      <c r="W1116" s="15" t="str">
        <f t="shared" si="17"/>
        <v/>
      </c>
      <c r="X1116" s="16"/>
    </row>
    <row r="1117" spans="1:24" ht="70" x14ac:dyDescent="0.2">
      <c r="A1117" s="11" t="s">
        <v>16102</v>
      </c>
      <c r="B1117" s="11" t="s">
        <v>16367</v>
      </c>
      <c r="C1117" s="13" t="s">
        <v>16553</v>
      </c>
      <c r="D1117" s="9" t="s">
        <v>16554</v>
      </c>
      <c r="E1117" s="11" t="s">
        <v>16555</v>
      </c>
      <c r="F1117" s="11" t="s">
        <v>16556</v>
      </c>
      <c r="G1117" s="11" t="s">
        <v>16557</v>
      </c>
      <c r="H1117" s="11" t="s">
        <v>16558</v>
      </c>
      <c r="I1117" s="11" t="s">
        <v>16559</v>
      </c>
      <c r="J1117" s="11" t="s">
        <v>16560</v>
      </c>
      <c r="K1117" s="11" t="s">
        <v>16561</v>
      </c>
      <c r="L1117" s="11" t="s">
        <v>16562</v>
      </c>
      <c r="M1117" s="11" t="s">
        <v>16563</v>
      </c>
      <c r="N1117" s="11" t="s">
        <v>8367</v>
      </c>
      <c r="O1117" s="11" t="s">
        <v>8353</v>
      </c>
      <c r="P1117" s="11" t="s">
        <v>5487</v>
      </c>
      <c r="Q1117" s="11" t="s">
        <v>6437</v>
      </c>
      <c r="R1117" s="11" t="s">
        <v>87</v>
      </c>
      <c r="S1117" s="11" t="s">
        <v>87</v>
      </c>
      <c r="T1117" s="11" t="s">
        <v>16564</v>
      </c>
      <c r="U1117" s="14"/>
      <c r="V1117" s="14"/>
      <c r="W1117" s="15" t="str">
        <f t="shared" si="17"/>
        <v/>
      </c>
      <c r="X1117" s="16"/>
    </row>
    <row r="1118" spans="1:24" ht="56" x14ac:dyDescent="0.2">
      <c r="A1118" s="11" t="s">
        <v>16102</v>
      </c>
      <c r="B1118" s="11" t="s">
        <v>16367</v>
      </c>
      <c r="C1118" s="13" t="s">
        <v>16565</v>
      </c>
      <c r="D1118" s="9" t="s">
        <v>16566</v>
      </c>
      <c r="E1118" s="11" t="s">
        <v>16567</v>
      </c>
      <c r="F1118" s="11" t="s">
        <v>16568</v>
      </c>
      <c r="G1118" s="11" t="s">
        <v>16569</v>
      </c>
      <c r="H1118" s="11" t="s">
        <v>16570</v>
      </c>
      <c r="I1118" s="11" t="s">
        <v>16571</v>
      </c>
      <c r="J1118" s="11" t="s">
        <v>16572</v>
      </c>
      <c r="K1118" s="11" t="s">
        <v>16573</v>
      </c>
      <c r="L1118" s="11" t="s">
        <v>16574</v>
      </c>
      <c r="M1118" s="11" t="s">
        <v>16575</v>
      </c>
      <c r="N1118" s="11" t="s">
        <v>8439</v>
      </c>
      <c r="O1118" s="11" t="s">
        <v>8353</v>
      </c>
      <c r="P1118" s="11" t="s">
        <v>5487</v>
      </c>
      <c r="Q1118" s="11" t="s">
        <v>6437</v>
      </c>
      <c r="R1118" s="11" t="s">
        <v>87</v>
      </c>
      <c r="S1118" s="11" t="s">
        <v>87</v>
      </c>
      <c r="T1118" s="11" t="s">
        <v>16576</v>
      </c>
      <c r="U1118" s="14"/>
      <c r="V1118" s="14"/>
      <c r="W1118" s="15" t="str">
        <f t="shared" si="17"/>
        <v/>
      </c>
      <c r="X1118" s="16"/>
    </row>
    <row r="1119" spans="1:24" ht="56" x14ac:dyDescent="0.2">
      <c r="A1119" s="11" t="s">
        <v>16102</v>
      </c>
      <c r="B1119" s="11" t="s">
        <v>16367</v>
      </c>
      <c r="C1119" s="13" t="s">
        <v>16577</v>
      </c>
      <c r="D1119" s="9" t="s">
        <v>16578</v>
      </c>
      <c r="E1119" s="11" t="s">
        <v>16579</v>
      </c>
      <c r="F1119" s="11" t="s">
        <v>16580</v>
      </c>
      <c r="G1119" s="11" t="s">
        <v>16581</v>
      </c>
      <c r="H1119" s="11" t="s">
        <v>16582</v>
      </c>
      <c r="I1119" s="11" t="s">
        <v>16583</v>
      </c>
      <c r="J1119" s="11" t="s">
        <v>16584</v>
      </c>
      <c r="K1119" s="11" t="s">
        <v>16585</v>
      </c>
      <c r="L1119" s="11" t="s">
        <v>16586</v>
      </c>
      <c r="M1119" s="11" t="s">
        <v>16587</v>
      </c>
      <c r="N1119" s="11" t="s">
        <v>16588</v>
      </c>
      <c r="O1119" s="11" t="s">
        <v>16479</v>
      </c>
      <c r="P1119" s="11" t="s">
        <v>16589</v>
      </c>
      <c r="Q1119" s="11" t="s">
        <v>5832</v>
      </c>
      <c r="R1119" s="11" t="s">
        <v>87</v>
      </c>
      <c r="S1119" s="11" t="s">
        <v>87</v>
      </c>
      <c r="T1119" s="11" t="s">
        <v>16590</v>
      </c>
      <c r="U1119" s="14"/>
      <c r="V1119" s="14"/>
      <c r="W1119" s="15" t="str">
        <f t="shared" si="17"/>
        <v/>
      </c>
      <c r="X1119" s="16"/>
    </row>
    <row r="1120" spans="1:24" ht="56" x14ac:dyDescent="0.2">
      <c r="A1120" s="11" t="s">
        <v>16102</v>
      </c>
      <c r="B1120" s="11" t="s">
        <v>16367</v>
      </c>
      <c r="C1120" s="13" t="s">
        <v>16591</v>
      </c>
      <c r="D1120" s="9" t="s">
        <v>16592</v>
      </c>
      <c r="E1120" s="11" t="s">
        <v>16593</v>
      </c>
      <c r="F1120" s="11" t="s">
        <v>16594</v>
      </c>
      <c r="G1120" s="11" t="s">
        <v>16595</v>
      </c>
      <c r="H1120" s="11" t="s">
        <v>16596</v>
      </c>
      <c r="I1120" s="11" t="s">
        <v>16597</v>
      </c>
      <c r="J1120" s="11" t="s">
        <v>16598</v>
      </c>
      <c r="K1120" s="11" t="s">
        <v>16599</v>
      </c>
      <c r="L1120" s="11" t="s">
        <v>16600</v>
      </c>
      <c r="M1120" s="11" t="s">
        <v>16601</v>
      </c>
      <c r="N1120" s="11" t="s">
        <v>16602</v>
      </c>
      <c r="O1120" s="11" t="s">
        <v>16603</v>
      </c>
      <c r="P1120" s="11" t="s">
        <v>16604</v>
      </c>
      <c r="Q1120" s="11" t="s">
        <v>2387</v>
      </c>
      <c r="R1120" s="11" t="s">
        <v>87</v>
      </c>
      <c r="S1120" s="11" t="s">
        <v>87</v>
      </c>
      <c r="T1120" s="11" t="s">
        <v>16605</v>
      </c>
      <c r="U1120" s="14"/>
      <c r="V1120" s="14"/>
      <c r="W1120" s="15" t="str">
        <f t="shared" si="17"/>
        <v/>
      </c>
      <c r="X1120" s="16"/>
    </row>
    <row r="1121" spans="1:24" ht="84" x14ac:dyDescent="0.2">
      <c r="A1121" s="11" t="s">
        <v>16102</v>
      </c>
      <c r="B1121" s="11" t="s">
        <v>16367</v>
      </c>
      <c r="C1121" s="13" t="s">
        <v>16606</v>
      </c>
      <c r="D1121" s="9" t="s">
        <v>16607</v>
      </c>
      <c r="E1121" s="11" t="s">
        <v>16608</v>
      </c>
      <c r="F1121" s="11" t="s">
        <v>16609</v>
      </c>
      <c r="G1121" s="11" t="s">
        <v>16610</v>
      </c>
      <c r="H1121" s="11" t="s">
        <v>16611</v>
      </c>
      <c r="I1121" s="11" t="s">
        <v>16612</v>
      </c>
      <c r="J1121" s="11" t="s">
        <v>16613</v>
      </c>
      <c r="K1121" s="11" t="s">
        <v>16614</v>
      </c>
      <c r="L1121" s="11" t="s">
        <v>16615</v>
      </c>
      <c r="M1121" s="11" t="s">
        <v>16616</v>
      </c>
      <c r="N1121" s="11" t="s">
        <v>14436</v>
      </c>
      <c r="O1121" s="11" t="s">
        <v>16617</v>
      </c>
      <c r="P1121" s="11" t="s">
        <v>8441</v>
      </c>
      <c r="Q1121" s="11" t="s">
        <v>6437</v>
      </c>
      <c r="R1121" s="11" t="s">
        <v>87</v>
      </c>
      <c r="S1121" s="11" t="s">
        <v>87</v>
      </c>
      <c r="T1121" s="11" t="s">
        <v>16618</v>
      </c>
      <c r="U1121" s="14"/>
      <c r="V1121" s="14"/>
      <c r="W1121" s="15" t="str">
        <f t="shared" si="17"/>
        <v/>
      </c>
      <c r="X1121" s="16"/>
    </row>
    <row r="1122" spans="1:24" ht="70" x14ac:dyDescent="0.2">
      <c r="A1122" s="11" t="s">
        <v>16102</v>
      </c>
      <c r="B1122" s="11" t="s">
        <v>16367</v>
      </c>
      <c r="C1122" s="13" t="s">
        <v>16619</v>
      </c>
      <c r="D1122" s="9" t="s">
        <v>16620</v>
      </c>
      <c r="E1122" s="11" t="s">
        <v>16621</v>
      </c>
      <c r="F1122" s="11" t="s">
        <v>16622</v>
      </c>
      <c r="G1122" s="11" t="s">
        <v>16623</v>
      </c>
      <c r="H1122" s="11" t="s">
        <v>16624</v>
      </c>
      <c r="I1122" s="11" t="s">
        <v>16625</v>
      </c>
      <c r="J1122" s="11" t="s">
        <v>16626</v>
      </c>
      <c r="K1122" s="11" t="s">
        <v>16627</v>
      </c>
      <c r="L1122" s="11" t="s">
        <v>16628</v>
      </c>
      <c r="M1122" s="11" t="s">
        <v>16629</v>
      </c>
      <c r="N1122" s="11" t="s">
        <v>16630</v>
      </c>
      <c r="O1122" s="11" t="s">
        <v>16631</v>
      </c>
      <c r="P1122" s="11" t="s">
        <v>15234</v>
      </c>
      <c r="Q1122" s="11" t="s">
        <v>16382</v>
      </c>
      <c r="R1122" s="11" t="s">
        <v>87</v>
      </c>
      <c r="S1122" s="11" t="s">
        <v>87</v>
      </c>
      <c r="T1122" s="11" t="s">
        <v>16632</v>
      </c>
      <c r="U1122" s="14"/>
      <c r="V1122" s="14"/>
      <c r="W1122" s="15" t="str">
        <f t="shared" si="17"/>
        <v/>
      </c>
      <c r="X1122" s="16"/>
    </row>
    <row r="1123" spans="1:24" ht="70" x14ac:dyDescent="0.2">
      <c r="A1123" s="11" t="s">
        <v>16102</v>
      </c>
      <c r="B1123" s="11" t="s">
        <v>16367</v>
      </c>
      <c r="C1123" s="13" t="s">
        <v>16633</v>
      </c>
      <c r="D1123" s="9" t="s">
        <v>16634</v>
      </c>
      <c r="E1123" s="11" t="s">
        <v>16635</v>
      </c>
      <c r="F1123" s="11" t="s">
        <v>16636</v>
      </c>
      <c r="G1123" s="11" t="s">
        <v>16637</v>
      </c>
      <c r="H1123" s="11" t="s">
        <v>16638</v>
      </c>
      <c r="I1123" s="11" t="s">
        <v>16639</v>
      </c>
      <c r="J1123" s="11" t="s">
        <v>16640</v>
      </c>
      <c r="K1123" s="11" t="s">
        <v>16641</v>
      </c>
      <c r="L1123" s="11" t="s">
        <v>16642</v>
      </c>
      <c r="M1123" s="11" t="s">
        <v>16643</v>
      </c>
      <c r="N1123" s="11" t="s">
        <v>9426</v>
      </c>
      <c r="O1123" s="11" t="s">
        <v>16644</v>
      </c>
      <c r="P1123" s="11" t="s">
        <v>16645</v>
      </c>
      <c r="Q1123" s="11" t="s">
        <v>1263</v>
      </c>
      <c r="R1123" s="11" t="s">
        <v>87</v>
      </c>
      <c r="S1123" s="11" t="s">
        <v>87</v>
      </c>
      <c r="T1123" s="11" t="s">
        <v>16646</v>
      </c>
      <c r="U1123" s="14"/>
      <c r="V1123" s="14"/>
      <c r="W1123" s="15" t="str">
        <f t="shared" si="17"/>
        <v/>
      </c>
      <c r="X1123" s="16"/>
    </row>
    <row r="1124" spans="1:24" ht="84" x14ac:dyDescent="0.2">
      <c r="A1124" s="11" t="s">
        <v>16102</v>
      </c>
      <c r="B1124" s="11" t="s">
        <v>16647</v>
      </c>
      <c r="C1124" s="13" t="s">
        <v>16648</v>
      </c>
      <c r="D1124" s="9" t="s">
        <v>16649</v>
      </c>
      <c r="E1124" s="11" t="s">
        <v>16650</v>
      </c>
      <c r="F1124" s="11" t="s">
        <v>16651</v>
      </c>
      <c r="G1124" s="11" t="s">
        <v>16652</v>
      </c>
      <c r="H1124" s="11" t="s">
        <v>16653</v>
      </c>
      <c r="I1124" s="11" t="s">
        <v>16654</v>
      </c>
      <c r="J1124" s="11" t="s">
        <v>16655</v>
      </c>
      <c r="K1124" s="11" t="s">
        <v>16656</v>
      </c>
      <c r="L1124" s="11" t="s">
        <v>16657</v>
      </c>
      <c r="M1124" s="11" t="s">
        <v>16658</v>
      </c>
      <c r="N1124" s="11" t="s">
        <v>16659</v>
      </c>
      <c r="O1124" s="11" t="s">
        <v>16660</v>
      </c>
      <c r="P1124" s="11" t="s">
        <v>16661</v>
      </c>
      <c r="Q1124" s="11" t="s">
        <v>87</v>
      </c>
      <c r="R1124" s="11" t="s">
        <v>87</v>
      </c>
      <c r="S1124" s="11" t="s">
        <v>87</v>
      </c>
      <c r="T1124" s="11" t="s">
        <v>16662</v>
      </c>
      <c r="U1124" s="14"/>
      <c r="V1124" s="14"/>
      <c r="W1124" s="15" t="str">
        <f t="shared" si="17"/>
        <v/>
      </c>
      <c r="X1124" s="16"/>
    </row>
    <row r="1125" spans="1:24" ht="70" x14ac:dyDescent="0.2">
      <c r="A1125" s="11" t="s">
        <v>16102</v>
      </c>
      <c r="B1125" s="11" t="s">
        <v>16647</v>
      </c>
      <c r="C1125" s="13" t="s">
        <v>16663</v>
      </c>
      <c r="D1125" s="9" t="s">
        <v>16664</v>
      </c>
      <c r="E1125" s="11" t="s">
        <v>16665</v>
      </c>
      <c r="F1125" s="11" t="s">
        <v>16666</v>
      </c>
      <c r="G1125" s="11" t="s">
        <v>16667</v>
      </c>
      <c r="H1125" s="11" t="s">
        <v>16668</v>
      </c>
      <c r="I1125" s="11" t="s">
        <v>16669</v>
      </c>
      <c r="J1125" s="11" t="s">
        <v>16670</v>
      </c>
      <c r="K1125" s="11" t="s">
        <v>16671</v>
      </c>
      <c r="L1125" s="11" t="s">
        <v>16672</v>
      </c>
      <c r="M1125" s="11" t="s">
        <v>16673</v>
      </c>
      <c r="N1125" s="11" t="s">
        <v>16674</v>
      </c>
      <c r="O1125" s="11" t="s">
        <v>16675</v>
      </c>
      <c r="P1125" s="11" t="s">
        <v>16480</v>
      </c>
      <c r="Q1125" s="11" t="s">
        <v>5832</v>
      </c>
      <c r="R1125" s="11" t="s">
        <v>87</v>
      </c>
      <c r="S1125" s="11" t="s">
        <v>87</v>
      </c>
      <c r="T1125" s="11" t="s">
        <v>16676</v>
      </c>
      <c r="U1125" s="14"/>
      <c r="V1125" s="14"/>
      <c r="W1125" s="15" t="str">
        <f t="shared" si="17"/>
        <v/>
      </c>
      <c r="X1125" s="16"/>
    </row>
    <row r="1126" spans="1:24" ht="70" x14ac:dyDescent="0.2">
      <c r="A1126" s="11" t="s">
        <v>16102</v>
      </c>
      <c r="B1126" s="11" t="s">
        <v>16647</v>
      </c>
      <c r="C1126" s="13" t="s">
        <v>16677</v>
      </c>
      <c r="D1126" s="9" t="s">
        <v>16678</v>
      </c>
      <c r="E1126" s="11" t="s">
        <v>16679</v>
      </c>
      <c r="F1126" s="11" t="s">
        <v>16680</v>
      </c>
      <c r="G1126" s="11" t="s">
        <v>16681</v>
      </c>
      <c r="H1126" s="11" t="s">
        <v>16682</v>
      </c>
      <c r="I1126" s="11" t="s">
        <v>16683</v>
      </c>
      <c r="J1126" s="11" t="s">
        <v>16684</v>
      </c>
      <c r="K1126" s="11" t="s">
        <v>16685</v>
      </c>
      <c r="L1126" s="11" t="s">
        <v>16686</v>
      </c>
      <c r="M1126" s="11" t="s">
        <v>16687</v>
      </c>
      <c r="N1126" s="11" t="s">
        <v>16688</v>
      </c>
      <c r="O1126" s="11" t="s">
        <v>16689</v>
      </c>
      <c r="P1126" s="11" t="s">
        <v>16690</v>
      </c>
      <c r="Q1126" s="11" t="s">
        <v>5832</v>
      </c>
      <c r="R1126" s="11" t="s">
        <v>87</v>
      </c>
      <c r="S1126" s="11" t="s">
        <v>87</v>
      </c>
      <c r="T1126" s="11" t="s">
        <v>16691</v>
      </c>
      <c r="U1126" s="14"/>
      <c r="V1126" s="14"/>
      <c r="W1126" s="15" t="str">
        <f t="shared" si="17"/>
        <v/>
      </c>
      <c r="X1126" s="16"/>
    </row>
    <row r="1127" spans="1:24" ht="70" x14ac:dyDescent="0.2">
      <c r="A1127" s="11" t="s">
        <v>16102</v>
      </c>
      <c r="B1127" s="11" t="s">
        <v>16647</v>
      </c>
      <c r="C1127" s="13" t="s">
        <v>16692</v>
      </c>
      <c r="D1127" s="9" t="s">
        <v>16693</v>
      </c>
      <c r="E1127" s="11" t="s">
        <v>16694</v>
      </c>
      <c r="F1127" s="11" t="s">
        <v>16695</v>
      </c>
      <c r="G1127" s="11" t="s">
        <v>16696</v>
      </c>
      <c r="H1127" s="11" t="s">
        <v>16697</v>
      </c>
      <c r="I1127" s="11" t="s">
        <v>16698</v>
      </c>
      <c r="J1127" s="11" t="s">
        <v>16699</v>
      </c>
      <c r="K1127" s="11" t="s">
        <v>16700</v>
      </c>
      <c r="L1127" s="11" t="s">
        <v>16701</v>
      </c>
      <c r="M1127" s="11" t="s">
        <v>16702</v>
      </c>
      <c r="N1127" s="11" t="s">
        <v>16703</v>
      </c>
      <c r="O1127" s="11" t="s">
        <v>16704</v>
      </c>
      <c r="P1127" s="11" t="s">
        <v>6793</v>
      </c>
      <c r="Q1127" s="11" t="s">
        <v>16382</v>
      </c>
      <c r="R1127" s="11" t="s">
        <v>87</v>
      </c>
      <c r="S1127" s="11" t="s">
        <v>87</v>
      </c>
      <c r="T1127" s="11" t="s">
        <v>16705</v>
      </c>
      <c r="U1127" s="14"/>
      <c r="V1127" s="14"/>
      <c r="W1127" s="15" t="str">
        <f t="shared" si="17"/>
        <v/>
      </c>
      <c r="X1127" s="16"/>
    </row>
    <row r="1128" spans="1:24" ht="84" x14ac:dyDescent="0.2">
      <c r="A1128" s="11" t="s">
        <v>16102</v>
      </c>
      <c r="B1128" s="11" t="s">
        <v>16647</v>
      </c>
      <c r="C1128" s="13" t="s">
        <v>16706</v>
      </c>
      <c r="D1128" s="9" t="s">
        <v>16707</v>
      </c>
      <c r="E1128" s="11" t="s">
        <v>16708</v>
      </c>
      <c r="F1128" s="11" t="s">
        <v>16709</v>
      </c>
      <c r="G1128" s="11" t="s">
        <v>16710</v>
      </c>
      <c r="H1128" s="11" t="s">
        <v>16711</v>
      </c>
      <c r="I1128" s="11" t="s">
        <v>16712</v>
      </c>
      <c r="J1128" s="11" t="s">
        <v>16713</v>
      </c>
      <c r="K1128" s="11" t="s">
        <v>16714</v>
      </c>
      <c r="L1128" s="11" t="s">
        <v>16715</v>
      </c>
      <c r="M1128" s="11" t="s">
        <v>16716</v>
      </c>
      <c r="N1128" s="11" t="s">
        <v>16717</v>
      </c>
      <c r="O1128" s="11" t="s">
        <v>16718</v>
      </c>
      <c r="P1128" s="11" t="s">
        <v>16719</v>
      </c>
      <c r="Q1128" s="11" t="s">
        <v>87</v>
      </c>
      <c r="R1128" s="11" t="s">
        <v>87</v>
      </c>
      <c r="S1128" s="11" t="s">
        <v>87</v>
      </c>
      <c r="T1128" s="11" t="s">
        <v>16720</v>
      </c>
      <c r="U1128" s="14"/>
      <c r="V1128" s="14"/>
      <c r="W1128" s="15" t="str">
        <f t="shared" si="17"/>
        <v/>
      </c>
      <c r="X1128" s="16"/>
    </row>
    <row r="1129" spans="1:24" ht="70" x14ac:dyDescent="0.2">
      <c r="A1129" s="11" t="s">
        <v>16102</v>
      </c>
      <c r="B1129" s="11" t="s">
        <v>16647</v>
      </c>
      <c r="C1129" s="13" t="s">
        <v>16721</v>
      </c>
      <c r="D1129" s="9" t="s">
        <v>16722</v>
      </c>
      <c r="E1129" s="11" t="s">
        <v>16723</v>
      </c>
      <c r="F1129" s="11" t="s">
        <v>16724</v>
      </c>
      <c r="G1129" s="11" t="s">
        <v>16725</v>
      </c>
      <c r="H1129" s="11" t="s">
        <v>16726</v>
      </c>
      <c r="I1129" s="11" t="s">
        <v>16727</v>
      </c>
      <c r="J1129" s="11" t="s">
        <v>16728</v>
      </c>
      <c r="K1129" s="11" t="s">
        <v>16729</v>
      </c>
      <c r="L1129" s="11" t="s">
        <v>16730</v>
      </c>
      <c r="M1129" s="11" t="s">
        <v>16731</v>
      </c>
      <c r="N1129" s="11" t="s">
        <v>16732</v>
      </c>
      <c r="O1129" s="11" t="s">
        <v>14565</v>
      </c>
      <c r="P1129" s="11" t="s">
        <v>16246</v>
      </c>
      <c r="Q1129" s="11" t="s">
        <v>390</v>
      </c>
      <c r="R1129" s="11" t="s">
        <v>87</v>
      </c>
      <c r="S1129" s="11" t="s">
        <v>87</v>
      </c>
      <c r="T1129" s="11" t="s">
        <v>16733</v>
      </c>
      <c r="U1129" s="14"/>
      <c r="V1129" s="14"/>
      <c r="W1129" s="15" t="str">
        <f t="shared" si="17"/>
        <v/>
      </c>
      <c r="X1129" s="16"/>
    </row>
    <row r="1130" spans="1:24" ht="84" x14ac:dyDescent="0.2">
      <c r="A1130" s="11" t="s">
        <v>16102</v>
      </c>
      <c r="B1130" s="11" t="s">
        <v>16647</v>
      </c>
      <c r="C1130" s="13" t="s">
        <v>16734</v>
      </c>
      <c r="D1130" s="9" t="s">
        <v>16735</v>
      </c>
      <c r="E1130" s="11" t="s">
        <v>16736</v>
      </c>
      <c r="F1130" s="11" t="s">
        <v>16737</v>
      </c>
      <c r="G1130" s="11" t="s">
        <v>16738</v>
      </c>
      <c r="H1130" s="11" t="s">
        <v>16739</v>
      </c>
      <c r="I1130" s="11" t="s">
        <v>16740</v>
      </c>
      <c r="J1130" s="11" t="s">
        <v>16741</v>
      </c>
      <c r="K1130" s="11" t="s">
        <v>16742</v>
      </c>
      <c r="L1130" s="11" t="s">
        <v>16743</v>
      </c>
      <c r="M1130" s="11" t="s">
        <v>16744</v>
      </c>
      <c r="N1130" s="11" t="s">
        <v>16745</v>
      </c>
      <c r="O1130" s="11" t="s">
        <v>16746</v>
      </c>
      <c r="P1130" s="11" t="s">
        <v>16747</v>
      </c>
      <c r="Q1130" s="11" t="s">
        <v>5517</v>
      </c>
      <c r="R1130" s="11" t="s">
        <v>87</v>
      </c>
      <c r="S1130" s="11" t="s">
        <v>87</v>
      </c>
      <c r="T1130" s="11" t="s">
        <v>16748</v>
      </c>
      <c r="U1130" s="14"/>
      <c r="V1130" s="14"/>
      <c r="W1130" s="15" t="str">
        <f t="shared" si="17"/>
        <v/>
      </c>
      <c r="X1130" s="16"/>
    </row>
    <row r="1131" spans="1:24" ht="84" x14ac:dyDescent="0.2">
      <c r="A1131" s="11" t="s">
        <v>16102</v>
      </c>
      <c r="B1131" s="11" t="s">
        <v>16647</v>
      </c>
      <c r="C1131" s="13" t="s">
        <v>16749</v>
      </c>
      <c r="D1131" s="9" t="s">
        <v>16750</v>
      </c>
      <c r="E1131" s="11" t="s">
        <v>16751</v>
      </c>
      <c r="F1131" s="11" t="s">
        <v>16752</v>
      </c>
      <c r="G1131" s="11" t="s">
        <v>16753</v>
      </c>
      <c r="H1131" s="11" t="s">
        <v>16754</v>
      </c>
      <c r="I1131" s="11" t="s">
        <v>16755</v>
      </c>
      <c r="J1131" s="11" t="s">
        <v>16756</v>
      </c>
      <c r="K1131" s="11" t="s">
        <v>16757</v>
      </c>
      <c r="L1131" s="11" t="s">
        <v>16758</v>
      </c>
      <c r="M1131" s="11" t="s">
        <v>16759</v>
      </c>
      <c r="N1131" s="11" t="s">
        <v>14532</v>
      </c>
      <c r="O1131" s="11" t="s">
        <v>16173</v>
      </c>
      <c r="P1131" s="11" t="s">
        <v>16760</v>
      </c>
      <c r="Q1131" s="11" t="s">
        <v>87</v>
      </c>
      <c r="R1131" s="11" t="s">
        <v>87</v>
      </c>
      <c r="S1131" s="11" t="s">
        <v>87</v>
      </c>
      <c r="T1131" s="11" t="s">
        <v>16761</v>
      </c>
      <c r="U1131" s="14"/>
      <c r="V1131" s="14"/>
      <c r="W1131" s="15" t="str">
        <f t="shared" si="17"/>
        <v/>
      </c>
      <c r="X1131" s="16"/>
    </row>
    <row r="1132" spans="1:24" ht="70" x14ac:dyDescent="0.2">
      <c r="A1132" s="11" t="s">
        <v>16102</v>
      </c>
      <c r="B1132" s="11" t="s">
        <v>16647</v>
      </c>
      <c r="C1132" s="13" t="s">
        <v>16762</v>
      </c>
      <c r="D1132" s="9" t="s">
        <v>16763</v>
      </c>
      <c r="E1132" s="11" t="s">
        <v>16764</v>
      </c>
      <c r="F1132" s="11" t="s">
        <v>16765</v>
      </c>
      <c r="G1132" s="11" t="s">
        <v>16766</v>
      </c>
      <c r="H1132" s="11" t="s">
        <v>16767</v>
      </c>
      <c r="I1132" s="11" t="s">
        <v>16768</v>
      </c>
      <c r="J1132" s="11" t="s">
        <v>16769</v>
      </c>
      <c r="K1132" s="11" t="s">
        <v>16770</v>
      </c>
      <c r="L1132" s="11" t="s">
        <v>16771</v>
      </c>
      <c r="M1132" s="11" t="s">
        <v>16772</v>
      </c>
      <c r="N1132" s="11" t="s">
        <v>16773</v>
      </c>
      <c r="O1132" s="11" t="s">
        <v>16774</v>
      </c>
      <c r="P1132" s="11" t="s">
        <v>16775</v>
      </c>
      <c r="Q1132" s="11" t="s">
        <v>87</v>
      </c>
      <c r="R1132" s="11" t="s">
        <v>87</v>
      </c>
      <c r="S1132" s="11" t="s">
        <v>87</v>
      </c>
      <c r="T1132" s="11" t="s">
        <v>16776</v>
      </c>
      <c r="U1132" s="14"/>
      <c r="V1132" s="14"/>
      <c r="W1132" s="15" t="str">
        <f t="shared" si="17"/>
        <v/>
      </c>
      <c r="X1132" s="16"/>
    </row>
    <row r="1133" spans="1:24" ht="84" x14ac:dyDescent="0.2">
      <c r="A1133" s="11" t="s">
        <v>16102</v>
      </c>
      <c r="B1133" s="11" t="s">
        <v>16647</v>
      </c>
      <c r="C1133" s="13" t="s">
        <v>16777</v>
      </c>
      <c r="D1133" s="9" t="s">
        <v>16778</v>
      </c>
      <c r="E1133" s="11" t="s">
        <v>16779</v>
      </c>
      <c r="F1133" s="11" t="s">
        <v>16780</v>
      </c>
      <c r="G1133" s="11" t="s">
        <v>16781</v>
      </c>
      <c r="H1133" s="11" t="s">
        <v>16782</v>
      </c>
      <c r="I1133" s="11" t="s">
        <v>16783</v>
      </c>
      <c r="J1133" s="11" t="s">
        <v>16784</v>
      </c>
      <c r="K1133" s="11" t="s">
        <v>16785</v>
      </c>
      <c r="L1133" s="11" t="s">
        <v>16786</v>
      </c>
      <c r="M1133" s="11" t="s">
        <v>16787</v>
      </c>
      <c r="N1133" s="11" t="s">
        <v>16788</v>
      </c>
      <c r="O1133" s="11" t="s">
        <v>16789</v>
      </c>
      <c r="P1133" s="11" t="s">
        <v>16790</v>
      </c>
      <c r="Q1133" s="11" t="s">
        <v>87</v>
      </c>
      <c r="R1133" s="11" t="s">
        <v>87</v>
      </c>
      <c r="S1133" s="11" t="s">
        <v>87</v>
      </c>
      <c r="T1133" s="11" t="s">
        <v>16791</v>
      </c>
      <c r="U1133" s="14"/>
      <c r="V1133" s="14"/>
      <c r="W1133" s="15" t="str">
        <f t="shared" si="17"/>
        <v/>
      </c>
      <c r="X1133" s="16"/>
    </row>
    <row r="1134" spans="1:24" ht="70" x14ac:dyDescent="0.2">
      <c r="A1134" s="11" t="s">
        <v>16102</v>
      </c>
      <c r="B1134" s="11" t="s">
        <v>16647</v>
      </c>
      <c r="C1134" s="13" t="s">
        <v>16792</v>
      </c>
      <c r="D1134" s="9" t="s">
        <v>16793</v>
      </c>
      <c r="E1134" s="11" t="s">
        <v>16794</v>
      </c>
      <c r="F1134" s="11" t="s">
        <v>16795</v>
      </c>
      <c r="G1134" s="11" t="s">
        <v>16796</v>
      </c>
      <c r="H1134" s="11" t="s">
        <v>16797</v>
      </c>
      <c r="I1134" s="11" t="s">
        <v>16798</v>
      </c>
      <c r="J1134" s="11" t="s">
        <v>16799</v>
      </c>
      <c r="K1134" s="11" t="s">
        <v>16800</v>
      </c>
      <c r="L1134" s="11" t="s">
        <v>16801</v>
      </c>
      <c r="M1134" s="11" t="s">
        <v>16802</v>
      </c>
      <c r="N1134" s="11" t="s">
        <v>16803</v>
      </c>
      <c r="O1134" s="11" t="s">
        <v>16804</v>
      </c>
      <c r="P1134" s="11" t="s">
        <v>14453</v>
      </c>
      <c r="Q1134" s="11" t="s">
        <v>87</v>
      </c>
      <c r="R1134" s="11" t="s">
        <v>87</v>
      </c>
      <c r="S1134" s="11" t="s">
        <v>87</v>
      </c>
      <c r="T1134" s="11" t="s">
        <v>16805</v>
      </c>
      <c r="U1134" s="14"/>
      <c r="V1134" s="14"/>
      <c r="W1134" s="15" t="str">
        <f t="shared" si="17"/>
        <v/>
      </c>
      <c r="X1134" s="16"/>
    </row>
    <row r="1135" spans="1:24" ht="70" x14ac:dyDescent="0.2">
      <c r="A1135" s="11" t="s">
        <v>16102</v>
      </c>
      <c r="B1135" s="11" t="s">
        <v>16647</v>
      </c>
      <c r="C1135" s="13" t="s">
        <v>16806</v>
      </c>
      <c r="D1135" s="9" t="s">
        <v>16807</v>
      </c>
      <c r="E1135" s="11" t="s">
        <v>16808</v>
      </c>
      <c r="F1135" s="11" t="s">
        <v>16809</v>
      </c>
      <c r="G1135" s="11" t="s">
        <v>16810</v>
      </c>
      <c r="H1135" s="11" t="s">
        <v>16811</v>
      </c>
      <c r="I1135" s="11" t="s">
        <v>16812</v>
      </c>
      <c r="J1135" s="11" t="s">
        <v>16813</v>
      </c>
      <c r="K1135" s="11" t="s">
        <v>16814</v>
      </c>
      <c r="L1135" s="11" t="s">
        <v>16815</v>
      </c>
      <c r="M1135" s="11" t="s">
        <v>16816</v>
      </c>
      <c r="N1135" s="11" t="s">
        <v>16817</v>
      </c>
      <c r="O1135" s="11" t="s">
        <v>966</v>
      </c>
      <c r="P1135" s="11" t="s">
        <v>16818</v>
      </c>
      <c r="Q1135" s="11" t="s">
        <v>87</v>
      </c>
      <c r="R1135" s="11" t="s">
        <v>87</v>
      </c>
      <c r="S1135" s="11" t="s">
        <v>87</v>
      </c>
      <c r="T1135" s="11" t="s">
        <v>16819</v>
      </c>
      <c r="U1135" s="14"/>
      <c r="V1135" s="14"/>
      <c r="W1135" s="15" t="str">
        <f t="shared" si="17"/>
        <v/>
      </c>
      <c r="X1135" s="16"/>
    </row>
    <row r="1136" spans="1:24" ht="70" x14ac:dyDescent="0.2">
      <c r="A1136" s="11" t="s">
        <v>16102</v>
      </c>
      <c r="B1136" s="11" t="s">
        <v>16647</v>
      </c>
      <c r="C1136" s="13" t="s">
        <v>16820</v>
      </c>
      <c r="D1136" s="9" t="s">
        <v>16821</v>
      </c>
      <c r="E1136" s="11" t="s">
        <v>16822</v>
      </c>
      <c r="F1136" s="11" t="s">
        <v>16823</v>
      </c>
      <c r="G1136" s="11" t="s">
        <v>16824</v>
      </c>
      <c r="H1136" s="11" t="s">
        <v>16825</v>
      </c>
      <c r="I1136" s="11" t="s">
        <v>16826</v>
      </c>
      <c r="J1136" s="11" t="s">
        <v>16827</v>
      </c>
      <c r="K1136" s="11" t="s">
        <v>16828</v>
      </c>
      <c r="L1136" s="11" t="s">
        <v>16829</v>
      </c>
      <c r="M1136" s="11" t="s">
        <v>16830</v>
      </c>
      <c r="N1136" s="11" t="s">
        <v>16831</v>
      </c>
      <c r="O1136" s="11" t="s">
        <v>16832</v>
      </c>
      <c r="P1136" s="11" t="s">
        <v>16833</v>
      </c>
      <c r="Q1136" s="11" t="s">
        <v>87</v>
      </c>
      <c r="R1136" s="11" t="s">
        <v>87</v>
      </c>
      <c r="S1136" s="11" t="s">
        <v>87</v>
      </c>
      <c r="T1136" s="11" t="s">
        <v>16834</v>
      </c>
      <c r="U1136" s="14"/>
      <c r="V1136" s="14"/>
      <c r="W1136" s="15" t="str">
        <f t="shared" si="17"/>
        <v/>
      </c>
      <c r="X1136" s="16"/>
    </row>
    <row r="1137" spans="1:24" ht="70" x14ac:dyDescent="0.2">
      <c r="A1137" s="11" t="s">
        <v>16102</v>
      </c>
      <c r="B1137" s="11" t="s">
        <v>16647</v>
      </c>
      <c r="C1137" s="13" t="s">
        <v>16835</v>
      </c>
      <c r="D1137" s="9" t="s">
        <v>16836</v>
      </c>
      <c r="E1137" s="11" t="s">
        <v>16837</v>
      </c>
      <c r="F1137" s="11" t="s">
        <v>16838</v>
      </c>
      <c r="G1137" s="11" t="s">
        <v>16839</v>
      </c>
      <c r="H1137" s="11" t="s">
        <v>16840</v>
      </c>
      <c r="I1137" s="11" t="s">
        <v>16841</v>
      </c>
      <c r="J1137" s="11" t="s">
        <v>16842</v>
      </c>
      <c r="K1137" s="11" t="s">
        <v>16843</v>
      </c>
      <c r="L1137" s="11" t="s">
        <v>16844</v>
      </c>
      <c r="M1137" s="11" t="s">
        <v>16845</v>
      </c>
      <c r="N1137" s="11" t="s">
        <v>16846</v>
      </c>
      <c r="O1137" s="11" t="s">
        <v>16847</v>
      </c>
      <c r="P1137" s="11" t="s">
        <v>9709</v>
      </c>
      <c r="Q1137" s="11" t="s">
        <v>87</v>
      </c>
      <c r="R1137" s="11" t="s">
        <v>87</v>
      </c>
      <c r="S1137" s="11" t="s">
        <v>87</v>
      </c>
      <c r="T1137" s="11" t="s">
        <v>16848</v>
      </c>
      <c r="U1137" s="14"/>
      <c r="V1137" s="14"/>
      <c r="W1137" s="15" t="str">
        <f t="shared" si="17"/>
        <v/>
      </c>
      <c r="X1137" s="16"/>
    </row>
    <row r="1138" spans="1:24" ht="84" x14ac:dyDescent="0.2">
      <c r="A1138" s="11" t="s">
        <v>16102</v>
      </c>
      <c r="B1138" s="11" t="s">
        <v>16647</v>
      </c>
      <c r="C1138" s="13" t="s">
        <v>16849</v>
      </c>
      <c r="D1138" s="9" t="s">
        <v>16850</v>
      </c>
      <c r="E1138" s="11" t="s">
        <v>16851</v>
      </c>
      <c r="F1138" s="11" t="s">
        <v>16852</v>
      </c>
      <c r="G1138" s="11" t="s">
        <v>16853</v>
      </c>
      <c r="H1138" s="11" t="s">
        <v>16854</v>
      </c>
      <c r="I1138" s="11" t="s">
        <v>16855</v>
      </c>
      <c r="J1138" s="11" t="s">
        <v>16856</v>
      </c>
      <c r="K1138" s="11" t="s">
        <v>16857</v>
      </c>
      <c r="L1138" s="11" t="s">
        <v>16858</v>
      </c>
      <c r="M1138" s="11" t="s">
        <v>16859</v>
      </c>
      <c r="N1138" s="11" t="s">
        <v>16860</v>
      </c>
      <c r="O1138" s="11" t="s">
        <v>16861</v>
      </c>
      <c r="P1138" s="11" t="s">
        <v>16862</v>
      </c>
      <c r="Q1138" s="11" t="s">
        <v>87</v>
      </c>
      <c r="R1138" s="11" t="s">
        <v>87</v>
      </c>
      <c r="S1138" s="11" t="s">
        <v>87</v>
      </c>
      <c r="T1138" s="11" t="s">
        <v>16863</v>
      </c>
      <c r="U1138" s="14"/>
      <c r="V1138" s="14"/>
      <c r="W1138" s="15" t="str">
        <f t="shared" si="17"/>
        <v/>
      </c>
      <c r="X1138" s="16"/>
    </row>
    <row r="1139" spans="1:24" ht="70" x14ac:dyDescent="0.2">
      <c r="A1139" s="11" t="s">
        <v>16102</v>
      </c>
      <c r="B1139" s="11" t="s">
        <v>16647</v>
      </c>
      <c r="C1139" s="13" t="s">
        <v>16864</v>
      </c>
      <c r="D1139" s="9" t="s">
        <v>16865</v>
      </c>
      <c r="E1139" s="11" t="s">
        <v>16866</v>
      </c>
      <c r="F1139" s="11" t="s">
        <v>16867</v>
      </c>
      <c r="G1139" s="11" t="s">
        <v>16868</v>
      </c>
      <c r="H1139" s="11" t="s">
        <v>16869</v>
      </c>
      <c r="I1139" s="11" t="s">
        <v>16870</v>
      </c>
      <c r="J1139" s="11" t="s">
        <v>16871</v>
      </c>
      <c r="K1139" s="11" t="s">
        <v>16872</v>
      </c>
      <c r="L1139" s="11" t="s">
        <v>16873</v>
      </c>
      <c r="M1139" s="11" t="s">
        <v>16874</v>
      </c>
      <c r="N1139" s="11" t="s">
        <v>16875</v>
      </c>
      <c r="O1139" s="11" t="s">
        <v>16876</v>
      </c>
      <c r="P1139" s="11" t="s">
        <v>16877</v>
      </c>
      <c r="Q1139" s="11" t="s">
        <v>87</v>
      </c>
      <c r="R1139" s="11" t="s">
        <v>87</v>
      </c>
      <c r="S1139" s="11" t="s">
        <v>87</v>
      </c>
      <c r="T1139" s="11" t="s">
        <v>16878</v>
      </c>
      <c r="U1139" s="14"/>
      <c r="V1139" s="14"/>
      <c r="W1139" s="15" t="str">
        <f t="shared" si="17"/>
        <v/>
      </c>
      <c r="X1139" s="16"/>
    </row>
    <row r="1140" spans="1:24" ht="84" x14ac:dyDescent="0.2">
      <c r="A1140" s="11" t="s">
        <v>16102</v>
      </c>
      <c r="B1140" s="11" t="s">
        <v>16879</v>
      </c>
      <c r="C1140" s="13" t="s">
        <v>16880</v>
      </c>
      <c r="D1140" s="9" t="s">
        <v>16881</v>
      </c>
      <c r="E1140" s="11" t="s">
        <v>16882</v>
      </c>
      <c r="F1140" s="11" t="s">
        <v>16883</v>
      </c>
      <c r="G1140" s="11" t="s">
        <v>16884</v>
      </c>
      <c r="H1140" s="11" t="s">
        <v>16885</v>
      </c>
      <c r="I1140" s="11" t="s">
        <v>16886</v>
      </c>
      <c r="J1140" s="11" t="s">
        <v>16887</v>
      </c>
      <c r="K1140" s="11" t="s">
        <v>16888</v>
      </c>
      <c r="L1140" s="11" t="s">
        <v>16889</v>
      </c>
      <c r="M1140" s="11" t="s">
        <v>16890</v>
      </c>
      <c r="N1140" s="11" t="s">
        <v>16891</v>
      </c>
      <c r="O1140" s="11" t="s">
        <v>16892</v>
      </c>
      <c r="P1140" s="11" t="s">
        <v>16261</v>
      </c>
      <c r="Q1140" s="11" t="s">
        <v>5832</v>
      </c>
      <c r="R1140" s="11" t="s">
        <v>87</v>
      </c>
      <c r="S1140" s="11" t="s">
        <v>87</v>
      </c>
      <c r="T1140" s="11" t="s">
        <v>16893</v>
      </c>
      <c r="U1140" s="14"/>
      <c r="V1140" s="14"/>
      <c r="W1140" s="15" t="str">
        <f t="shared" si="17"/>
        <v/>
      </c>
      <c r="X1140" s="16"/>
    </row>
    <row r="1141" spans="1:24" ht="70" x14ac:dyDescent="0.2">
      <c r="A1141" s="11" t="s">
        <v>16102</v>
      </c>
      <c r="B1141" s="11" t="s">
        <v>16879</v>
      </c>
      <c r="C1141" s="13" t="s">
        <v>16894</v>
      </c>
      <c r="D1141" s="9" t="s">
        <v>16895</v>
      </c>
      <c r="E1141" s="11" t="s">
        <v>16896</v>
      </c>
      <c r="F1141" s="11" t="s">
        <v>16897</v>
      </c>
      <c r="G1141" s="11" t="s">
        <v>16898</v>
      </c>
      <c r="H1141" s="11" t="s">
        <v>16899</v>
      </c>
      <c r="I1141" s="11" t="s">
        <v>16900</v>
      </c>
      <c r="J1141" s="11" t="s">
        <v>16901</v>
      </c>
      <c r="K1141" s="11" t="s">
        <v>16902</v>
      </c>
      <c r="L1141" s="11" t="s">
        <v>16903</v>
      </c>
      <c r="M1141" s="11" t="s">
        <v>16904</v>
      </c>
      <c r="N1141" s="11" t="s">
        <v>16905</v>
      </c>
      <c r="O1141" s="11" t="s">
        <v>16906</v>
      </c>
      <c r="P1141" s="11" t="s">
        <v>16747</v>
      </c>
      <c r="Q1141" s="11" t="s">
        <v>1215</v>
      </c>
      <c r="R1141" s="11" t="s">
        <v>87</v>
      </c>
      <c r="S1141" s="11" t="s">
        <v>87</v>
      </c>
      <c r="T1141" s="11" t="s">
        <v>16907</v>
      </c>
      <c r="U1141" s="14"/>
      <c r="V1141" s="14"/>
      <c r="W1141" s="15" t="str">
        <f t="shared" si="17"/>
        <v/>
      </c>
      <c r="X1141" s="16"/>
    </row>
    <row r="1142" spans="1:24" ht="70" x14ac:dyDescent="0.2">
      <c r="A1142" s="11" t="s">
        <v>16102</v>
      </c>
      <c r="B1142" s="11" t="s">
        <v>16879</v>
      </c>
      <c r="C1142" s="13" t="s">
        <v>16908</v>
      </c>
      <c r="D1142" s="9" t="s">
        <v>16909</v>
      </c>
      <c r="E1142" s="11" t="s">
        <v>16910</v>
      </c>
      <c r="F1142" s="11" t="s">
        <v>16911</v>
      </c>
      <c r="G1142" s="11" t="s">
        <v>16912</v>
      </c>
      <c r="H1142" s="11" t="s">
        <v>16913</v>
      </c>
      <c r="I1142" s="11" t="s">
        <v>16914</v>
      </c>
      <c r="J1142" s="11" t="s">
        <v>16915</v>
      </c>
      <c r="K1142" s="11" t="s">
        <v>16916</v>
      </c>
      <c r="L1142" s="11" t="s">
        <v>16917</v>
      </c>
      <c r="M1142" s="11" t="s">
        <v>16918</v>
      </c>
      <c r="N1142" s="11" t="s">
        <v>15078</v>
      </c>
      <c r="O1142" s="11" t="s">
        <v>16919</v>
      </c>
      <c r="P1142" s="11" t="s">
        <v>5846</v>
      </c>
      <c r="Q1142" s="11" t="s">
        <v>87</v>
      </c>
      <c r="R1142" s="11" t="s">
        <v>87</v>
      </c>
      <c r="S1142" s="11" t="s">
        <v>87</v>
      </c>
      <c r="T1142" s="11" t="s">
        <v>16920</v>
      </c>
      <c r="U1142" s="14"/>
      <c r="V1142" s="14"/>
      <c r="W1142" s="15" t="str">
        <f t="shared" si="17"/>
        <v/>
      </c>
      <c r="X1142" s="16"/>
    </row>
    <row r="1143" spans="1:24" ht="70" x14ac:dyDescent="0.2">
      <c r="A1143" s="11" t="s">
        <v>16102</v>
      </c>
      <c r="B1143" s="11" t="s">
        <v>16879</v>
      </c>
      <c r="C1143" s="13" t="s">
        <v>16921</v>
      </c>
      <c r="D1143" s="9" t="s">
        <v>16922</v>
      </c>
      <c r="E1143" s="11" t="s">
        <v>16923</v>
      </c>
      <c r="F1143" s="11" t="s">
        <v>16924</v>
      </c>
      <c r="G1143" s="11" t="s">
        <v>16925</v>
      </c>
      <c r="H1143" s="11" t="s">
        <v>16926</v>
      </c>
      <c r="I1143" s="11" t="s">
        <v>16927</v>
      </c>
      <c r="J1143" s="11" t="s">
        <v>16928</v>
      </c>
      <c r="K1143" s="11" t="s">
        <v>16929</v>
      </c>
      <c r="L1143" s="11" t="s">
        <v>16930</v>
      </c>
      <c r="M1143" s="11" t="s">
        <v>16931</v>
      </c>
      <c r="N1143" s="11" t="s">
        <v>16932</v>
      </c>
      <c r="O1143" s="11" t="s">
        <v>16933</v>
      </c>
      <c r="P1143" s="11" t="s">
        <v>16934</v>
      </c>
      <c r="Q1143" s="11" t="s">
        <v>87</v>
      </c>
      <c r="R1143" s="11" t="s">
        <v>87</v>
      </c>
      <c r="S1143" s="11" t="s">
        <v>87</v>
      </c>
      <c r="T1143" s="11" t="s">
        <v>16935</v>
      </c>
      <c r="U1143" s="14"/>
      <c r="V1143" s="14"/>
      <c r="W1143" s="15" t="str">
        <f t="shared" si="17"/>
        <v/>
      </c>
      <c r="X1143" s="16"/>
    </row>
    <row r="1144" spans="1:24" ht="70" x14ac:dyDescent="0.2">
      <c r="A1144" s="11" t="s">
        <v>16102</v>
      </c>
      <c r="B1144" s="11" t="s">
        <v>16879</v>
      </c>
      <c r="C1144" s="13" t="s">
        <v>16936</v>
      </c>
      <c r="D1144" s="9" t="s">
        <v>16937</v>
      </c>
      <c r="E1144" s="11" t="s">
        <v>16938</v>
      </c>
      <c r="F1144" s="11" t="s">
        <v>16939</v>
      </c>
      <c r="G1144" s="11" t="s">
        <v>16940</v>
      </c>
      <c r="H1144" s="11" t="s">
        <v>16941</v>
      </c>
      <c r="I1144" s="11" t="s">
        <v>16942</v>
      </c>
      <c r="J1144" s="11" t="s">
        <v>16943</v>
      </c>
      <c r="K1144" s="11" t="s">
        <v>16944</v>
      </c>
      <c r="L1144" s="11" t="s">
        <v>16945</v>
      </c>
      <c r="M1144" s="11" t="s">
        <v>16946</v>
      </c>
      <c r="N1144" s="11" t="s">
        <v>16947</v>
      </c>
      <c r="O1144" s="11" t="s">
        <v>16948</v>
      </c>
      <c r="P1144" s="11" t="s">
        <v>2386</v>
      </c>
      <c r="Q1144" s="11" t="s">
        <v>87</v>
      </c>
      <c r="R1144" s="11" t="s">
        <v>87</v>
      </c>
      <c r="S1144" s="11" t="s">
        <v>87</v>
      </c>
      <c r="T1144" s="11" t="s">
        <v>16949</v>
      </c>
      <c r="U1144" s="14"/>
      <c r="V1144" s="14"/>
      <c r="W1144" s="15" t="str">
        <f t="shared" si="17"/>
        <v/>
      </c>
      <c r="X1144" s="16"/>
    </row>
    <row r="1145" spans="1:24" ht="84" x14ac:dyDescent="0.2">
      <c r="A1145" s="11" t="s">
        <v>16102</v>
      </c>
      <c r="B1145" s="11" t="s">
        <v>16879</v>
      </c>
      <c r="C1145" s="13" t="s">
        <v>16950</v>
      </c>
      <c r="D1145" s="9" t="s">
        <v>16951</v>
      </c>
      <c r="E1145" s="11" t="s">
        <v>16952</v>
      </c>
      <c r="F1145" s="11" t="s">
        <v>16953</v>
      </c>
      <c r="G1145" s="11" t="s">
        <v>16954</v>
      </c>
      <c r="H1145" s="11" t="s">
        <v>16955</v>
      </c>
      <c r="I1145" s="11" t="s">
        <v>16956</v>
      </c>
      <c r="J1145" s="11" t="s">
        <v>16957</v>
      </c>
      <c r="K1145" s="11" t="s">
        <v>16958</v>
      </c>
      <c r="L1145" s="11" t="s">
        <v>16959</v>
      </c>
      <c r="M1145" s="11" t="s">
        <v>16960</v>
      </c>
      <c r="N1145" s="11" t="s">
        <v>16961</v>
      </c>
      <c r="O1145" s="11" t="s">
        <v>16962</v>
      </c>
      <c r="P1145" s="11" t="s">
        <v>16963</v>
      </c>
      <c r="Q1145" s="11" t="s">
        <v>5832</v>
      </c>
      <c r="R1145" s="11" t="s">
        <v>87</v>
      </c>
      <c r="S1145" s="11" t="s">
        <v>87</v>
      </c>
      <c r="T1145" s="11" t="s">
        <v>16964</v>
      </c>
      <c r="U1145" s="14"/>
      <c r="V1145" s="14"/>
      <c r="W1145" s="15" t="str">
        <f t="shared" si="17"/>
        <v/>
      </c>
      <c r="X1145" s="16"/>
    </row>
    <row r="1146" spans="1:24" ht="70" x14ac:dyDescent="0.2">
      <c r="A1146" s="11" t="s">
        <v>16102</v>
      </c>
      <c r="B1146" s="11" t="s">
        <v>16879</v>
      </c>
      <c r="C1146" s="13" t="s">
        <v>16965</v>
      </c>
      <c r="D1146" s="9" t="s">
        <v>16966</v>
      </c>
      <c r="E1146" s="11" t="s">
        <v>16967</v>
      </c>
      <c r="F1146" s="11" t="s">
        <v>16968</v>
      </c>
      <c r="G1146" s="11" t="s">
        <v>16969</v>
      </c>
      <c r="H1146" s="11" t="s">
        <v>16970</v>
      </c>
      <c r="I1146" s="11" t="s">
        <v>16971</v>
      </c>
      <c r="J1146" s="11" t="s">
        <v>16972</v>
      </c>
      <c r="K1146" s="11" t="s">
        <v>16973</v>
      </c>
      <c r="L1146" s="11" t="s">
        <v>16974</v>
      </c>
      <c r="M1146" s="11" t="s">
        <v>16975</v>
      </c>
      <c r="N1146" s="11" t="s">
        <v>16976</v>
      </c>
      <c r="O1146" s="11" t="s">
        <v>5845</v>
      </c>
      <c r="P1146" s="11" t="s">
        <v>2386</v>
      </c>
      <c r="Q1146" s="11" t="s">
        <v>5832</v>
      </c>
      <c r="R1146" s="11" t="s">
        <v>87</v>
      </c>
      <c r="S1146" s="11" t="s">
        <v>87</v>
      </c>
      <c r="T1146" s="11" t="s">
        <v>16977</v>
      </c>
      <c r="U1146" s="14"/>
      <c r="V1146" s="14"/>
      <c r="W1146" s="15" t="str">
        <f t="shared" si="17"/>
        <v/>
      </c>
      <c r="X1146" s="16"/>
    </row>
    <row r="1147" spans="1:24" ht="70" x14ac:dyDescent="0.2">
      <c r="A1147" s="11" t="s">
        <v>16102</v>
      </c>
      <c r="B1147" s="11" t="s">
        <v>16879</v>
      </c>
      <c r="C1147" s="13" t="s">
        <v>16978</v>
      </c>
      <c r="D1147" s="9" t="s">
        <v>16979</v>
      </c>
      <c r="E1147" s="11" t="s">
        <v>16980</v>
      </c>
      <c r="F1147" s="11" t="s">
        <v>16981</v>
      </c>
      <c r="G1147" s="11" t="s">
        <v>16982</v>
      </c>
      <c r="H1147" s="11" t="s">
        <v>16983</v>
      </c>
      <c r="I1147" s="11" t="s">
        <v>16984</v>
      </c>
      <c r="J1147" s="11" t="s">
        <v>16985</v>
      </c>
      <c r="K1147" s="11" t="s">
        <v>16986</v>
      </c>
      <c r="L1147" s="11" t="s">
        <v>16987</v>
      </c>
      <c r="M1147" s="11" t="s">
        <v>16988</v>
      </c>
      <c r="N1147" s="11" t="s">
        <v>16989</v>
      </c>
      <c r="O1147" s="11" t="s">
        <v>16990</v>
      </c>
      <c r="P1147" s="11" t="s">
        <v>15560</v>
      </c>
      <c r="Q1147" s="11" t="s">
        <v>1215</v>
      </c>
      <c r="R1147" s="11" t="s">
        <v>87</v>
      </c>
      <c r="S1147" s="11" t="s">
        <v>87</v>
      </c>
      <c r="T1147" s="11" t="s">
        <v>16991</v>
      </c>
      <c r="U1147" s="14"/>
      <c r="V1147" s="14"/>
      <c r="W1147" s="15" t="str">
        <f t="shared" si="17"/>
        <v/>
      </c>
      <c r="X1147" s="16"/>
    </row>
    <row r="1148" spans="1:24" ht="84" x14ac:dyDescent="0.2">
      <c r="A1148" s="11" t="s">
        <v>16102</v>
      </c>
      <c r="B1148" s="11" t="s">
        <v>16879</v>
      </c>
      <c r="C1148" s="13" t="s">
        <v>16992</v>
      </c>
      <c r="D1148" s="9" t="s">
        <v>16993</v>
      </c>
      <c r="E1148" s="11" t="s">
        <v>16994</v>
      </c>
      <c r="F1148" s="11" t="s">
        <v>16995</v>
      </c>
      <c r="G1148" s="11" t="s">
        <v>16996</v>
      </c>
      <c r="H1148" s="11" t="s">
        <v>16997</v>
      </c>
      <c r="I1148" s="11" t="s">
        <v>16998</v>
      </c>
      <c r="J1148" s="11" t="s">
        <v>16999</v>
      </c>
      <c r="K1148" s="11" t="s">
        <v>17000</v>
      </c>
      <c r="L1148" s="11" t="s">
        <v>17001</v>
      </c>
      <c r="M1148" s="11" t="s">
        <v>17002</v>
      </c>
      <c r="N1148" s="11" t="s">
        <v>17003</v>
      </c>
      <c r="O1148" s="11" t="s">
        <v>17004</v>
      </c>
      <c r="P1148" s="11" t="s">
        <v>15560</v>
      </c>
      <c r="Q1148" s="11" t="s">
        <v>87</v>
      </c>
      <c r="R1148" s="11" t="s">
        <v>87</v>
      </c>
      <c r="S1148" s="11" t="s">
        <v>87</v>
      </c>
      <c r="T1148" s="11" t="s">
        <v>17005</v>
      </c>
      <c r="U1148" s="14"/>
      <c r="V1148" s="14"/>
      <c r="W1148" s="15" t="str">
        <f t="shared" si="17"/>
        <v/>
      </c>
      <c r="X1148" s="16"/>
    </row>
    <row r="1149" spans="1:24" ht="70" x14ac:dyDescent="0.2">
      <c r="A1149" s="11" t="s">
        <v>16102</v>
      </c>
      <c r="B1149" s="11" t="s">
        <v>16879</v>
      </c>
      <c r="C1149" s="13" t="s">
        <v>17006</v>
      </c>
      <c r="D1149" s="9" t="s">
        <v>17007</v>
      </c>
      <c r="E1149" s="11" t="s">
        <v>17008</v>
      </c>
      <c r="F1149" s="11" t="s">
        <v>17009</v>
      </c>
      <c r="G1149" s="11" t="s">
        <v>17010</v>
      </c>
      <c r="H1149" s="11" t="s">
        <v>17011</v>
      </c>
      <c r="I1149" s="11" t="s">
        <v>17012</v>
      </c>
      <c r="J1149" s="11" t="s">
        <v>17013</v>
      </c>
      <c r="K1149" s="11" t="s">
        <v>17014</v>
      </c>
      <c r="L1149" s="11" t="s">
        <v>17015</v>
      </c>
      <c r="M1149" s="11" t="s">
        <v>17016</v>
      </c>
      <c r="N1149" s="11" t="s">
        <v>17017</v>
      </c>
      <c r="O1149" s="11" t="s">
        <v>17018</v>
      </c>
      <c r="P1149" s="11" t="s">
        <v>8839</v>
      </c>
      <c r="Q1149" s="11" t="s">
        <v>1310</v>
      </c>
      <c r="R1149" s="11" t="s">
        <v>87</v>
      </c>
      <c r="S1149" s="11" t="s">
        <v>87</v>
      </c>
      <c r="T1149" s="11" t="s">
        <v>17019</v>
      </c>
      <c r="U1149" s="14"/>
      <c r="V1149" s="14"/>
      <c r="W1149" s="15" t="str">
        <f t="shared" si="17"/>
        <v/>
      </c>
      <c r="X1149" s="16"/>
    </row>
    <row r="1150" spans="1:24" ht="84" x14ac:dyDescent="0.2">
      <c r="A1150" s="11" t="s">
        <v>16102</v>
      </c>
      <c r="B1150" s="11" t="s">
        <v>16879</v>
      </c>
      <c r="C1150" s="13" t="s">
        <v>17020</v>
      </c>
      <c r="D1150" s="9" t="s">
        <v>17021</v>
      </c>
      <c r="E1150" s="11" t="s">
        <v>17022</v>
      </c>
      <c r="F1150" s="11" t="s">
        <v>17023</v>
      </c>
      <c r="G1150" s="11" t="s">
        <v>17024</v>
      </c>
      <c r="H1150" s="11" t="s">
        <v>17025</v>
      </c>
      <c r="I1150" s="11" t="s">
        <v>17026</v>
      </c>
      <c r="J1150" s="11" t="s">
        <v>17027</v>
      </c>
      <c r="K1150" s="11" t="s">
        <v>17028</v>
      </c>
      <c r="L1150" s="11" t="s">
        <v>17029</v>
      </c>
      <c r="M1150" s="11" t="s">
        <v>17030</v>
      </c>
      <c r="N1150" s="11" t="s">
        <v>17031</v>
      </c>
      <c r="O1150" s="11" t="s">
        <v>17032</v>
      </c>
      <c r="P1150" s="11" t="s">
        <v>17033</v>
      </c>
      <c r="Q1150" s="11" t="s">
        <v>5517</v>
      </c>
      <c r="R1150" s="11" t="s">
        <v>87</v>
      </c>
      <c r="S1150" s="11" t="s">
        <v>87</v>
      </c>
      <c r="T1150" s="11" t="s">
        <v>17034</v>
      </c>
      <c r="U1150" s="14"/>
      <c r="V1150" s="14"/>
      <c r="W1150" s="15" t="str">
        <f t="shared" si="17"/>
        <v/>
      </c>
      <c r="X1150" s="16"/>
    </row>
    <row r="1151" spans="1:24" ht="84" x14ac:dyDescent="0.2">
      <c r="A1151" s="11" t="s">
        <v>16102</v>
      </c>
      <c r="B1151" s="11" t="s">
        <v>16879</v>
      </c>
      <c r="C1151" s="13" t="s">
        <v>17035</v>
      </c>
      <c r="D1151" s="9" t="s">
        <v>17036</v>
      </c>
      <c r="E1151" s="11" t="s">
        <v>17037</v>
      </c>
      <c r="F1151" s="11" t="s">
        <v>17038</v>
      </c>
      <c r="G1151" s="11" t="s">
        <v>17039</v>
      </c>
      <c r="H1151" s="11" t="s">
        <v>17040</v>
      </c>
      <c r="I1151" s="11" t="s">
        <v>17041</v>
      </c>
      <c r="J1151" s="11" t="s">
        <v>17042</v>
      </c>
      <c r="K1151" s="11" t="s">
        <v>17043</v>
      </c>
      <c r="L1151" s="11" t="s">
        <v>17044</v>
      </c>
      <c r="M1151" s="11" t="s">
        <v>17045</v>
      </c>
      <c r="N1151" s="11" t="s">
        <v>17046</v>
      </c>
      <c r="O1151" s="11" t="s">
        <v>17047</v>
      </c>
      <c r="P1151" s="11" t="s">
        <v>5846</v>
      </c>
      <c r="Q1151" s="11" t="s">
        <v>2387</v>
      </c>
      <c r="R1151" s="11" t="s">
        <v>87</v>
      </c>
      <c r="S1151" s="11" t="s">
        <v>87</v>
      </c>
      <c r="T1151" s="11" t="s">
        <v>17048</v>
      </c>
      <c r="U1151" s="14"/>
      <c r="V1151" s="14"/>
      <c r="W1151" s="15" t="str">
        <f t="shared" si="17"/>
        <v/>
      </c>
      <c r="X1151" s="16"/>
    </row>
    <row r="1152" spans="1:24" ht="70" x14ac:dyDescent="0.2">
      <c r="A1152" s="11" t="s">
        <v>16102</v>
      </c>
      <c r="B1152" s="11" t="s">
        <v>16879</v>
      </c>
      <c r="C1152" s="13" t="s">
        <v>17049</v>
      </c>
      <c r="D1152" s="9" t="s">
        <v>17050</v>
      </c>
      <c r="E1152" s="11" t="s">
        <v>17051</v>
      </c>
      <c r="F1152" s="11" t="s">
        <v>17052</v>
      </c>
      <c r="G1152" s="11" t="s">
        <v>17053</v>
      </c>
      <c r="H1152" s="11" t="s">
        <v>17054</v>
      </c>
      <c r="I1152" s="11" t="s">
        <v>17055</v>
      </c>
      <c r="J1152" s="11" t="s">
        <v>17056</v>
      </c>
      <c r="K1152" s="11" t="s">
        <v>17057</v>
      </c>
      <c r="L1152" s="11" t="s">
        <v>17058</v>
      </c>
      <c r="M1152" s="11" t="s">
        <v>17059</v>
      </c>
      <c r="N1152" s="11" t="s">
        <v>17060</v>
      </c>
      <c r="O1152" s="11" t="s">
        <v>7964</v>
      </c>
      <c r="P1152" s="11" t="s">
        <v>747</v>
      </c>
      <c r="Q1152" s="11" t="s">
        <v>390</v>
      </c>
      <c r="R1152" s="11" t="s">
        <v>87</v>
      </c>
      <c r="S1152" s="11" t="s">
        <v>87</v>
      </c>
      <c r="T1152" s="11" t="s">
        <v>17061</v>
      </c>
      <c r="U1152" s="14"/>
      <c r="V1152" s="14"/>
      <c r="W1152" s="15" t="str">
        <f t="shared" si="17"/>
        <v/>
      </c>
      <c r="X1152" s="16"/>
    </row>
    <row r="1153" spans="1:24" ht="84" x14ac:dyDescent="0.2">
      <c r="A1153" s="11" t="s">
        <v>16102</v>
      </c>
      <c r="B1153" s="11" t="s">
        <v>16879</v>
      </c>
      <c r="C1153" s="13" t="s">
        <v>17062</v>
      </c>
      <c r="D1153" s="9" t="s">
        <v>17063</v>
      </c>
      <c r="E1153" s="11" t="s">
        <v>17064</v>
      </c>
      <c r="F1153" s="11" t="s">
        <v>17065</v>
      </c>
      <c r="G1153" s="11" t="s">
        <v>17066</v>
      </c>
      <c r="H1153" s="11" t="s">
        <v>17067</v>
      </c>
      <c r="I1153" s="11" t="s">
        <v>17068</v>
      </c>
      <c r="J1153" s="11" t="s">
        <v>17069</v>
      </c>
      <c r="K1153" s="11" t="s">
        <v>17070</v>
      </c>
      <c r="L1153" s="11" t="s">
        <v>17071</v>
      </c>
      <c r="M1153" s="11" t="s">
        <v>17072</v>
      </c>
      <c r="N1153" s="11" t="s">
        <v>5937</v>
      </c>
      <c r="O1153" s="11" t="s">
        <v>17073</v>
      </c>
      <c r="P1153" s="11" t="s">
        <v>16963</v>
      </c>
      <c r="Q1153" s="11" t="s">
        <v>5832</v>
      </c>
      <c r="R1153" s="11" t="s">
        <v>87</v>
      </c>
      <c r="S1153" s="11" t="s">
        <v>87</v>
      </c>
      <c r="T1153" s="11" t="s">
        <v>17074</v>
      </c>
      <c r="U1153" s="14"/>
      <c r="V1153" s="14"/>
      <c r="W1153" s="15" t="str">
        <f t="shared" si="17"/>
        <v/>
      </c>
      <c r="X1153" s="16"/>
    </row>
    <row r="1154" spans="1:24" ht="70" x14ac:dyDescent="0.2">
      <c r="A1154" s="11" t="s">
        <v>16102</v>
      </c>
      <c r="B1154" s="11" t="s">
        <v>16879</v>
      </c>
      <c r="C1154" s="13" t="s">
        <v>17075</v>
      </c>
      <c r="D1154" s="9" t="s">
        <v>17076</v>
      </c>
      <c r="E1154" s="11" t="s">
        <v>17077</v>
      </c>
      <c r="F1154" s="11" t="s">
        <v>17078</v>
      </c>
      <c r="G1154" s="11" t="s">
        <v>17079</v>
      </c>
      <c r="H1154" s="11" t="s">
        <v>17080</v>
      </c>
      <c r="I1154" s="11" t="s">
        <v>17081</v>
      </c>
      <c r="J1154" s="11" t="s">
        <v>17082</v>
      </c>
      <c r="K1154" s="11" t="s">
        <v>17083</v>
      </c>
      <c r="L1154" s="11" t="s">
        <v>17084</v>
      </c>
      <c r="M1154" s="11" t="s">
        <v>17085</v>
      </c>
      <c r="N1154" s="11" t="s">
        <v>17086</v>
      </c>
      <c r="O1154" s="11" t="s">
        <v>17087</v>
      </c>
      <c r="P1154" s="11" t="s">
        <v>2386</v>
      </c>
      <c r="Q1154" s="11" t="s">
        <v>5832</v>
      </c>
      <c r="R1154" s="11" t="s">
        <v>87</v>
      </c>
      <c r="S1154" s="11" t="s">
        <v>87</v>
      </c>
      <c r="T1154" s="11" t="s">
        <v>17088</v>
      </c>
      <c r="U1154" s="14"/>
      <c r="V1154" s="14"/>
      <c r="W1154" s="15" t="str">
        <f t="shared" ref="W1154:W1217" si="18">IF(AND(ISNUMBER(U1154),ISNUMBER(V1154)),V1154-U1154,"")</f>
        <v/>
      </c>
      <c r="X1154" s="16"/>
    </row>
    <row r="1155" spans="1:24" ht="84" x14ac:dyDescent="0.2">
      <c r="A1155" s="11" t="s">
        <v>16102</v>
      </c>
      <c r="B1155" s="11" t="s">
        <v>16879</v>
      </c>
      <c r="C1155" s="13" t="s">
        <v>17089</v>
      </c>
      <c r="D1155" s="9" t="s">
        <v>17090</v>
      </c>
      <c r="E1155" s="11" t="s">
        <v>17091</v>
      </c>
      <c r="F1155" s="11" t="s">
        <v>17092</v>
      </c>
      <c r="G1155" s="11" t="s">
        <v>17093</v>
      </c>
      <c r="H1155" s="11" t="s">
        <v>17094</v>
      </c>
      <c r="I1155" s="11" t="s">
        <v>17095</v>
      </c>
      <c r="J1155" s="11" t="s">
        <v>17096</v>
      </c>
      <c r="K1155" s="11" t="s">
        <v>17097</v>
      </c>
      <c r="L1155" s="11" t="s">
        <v>17098</v>
      </c>
      <c r="M1155" s="11" t="s">
        <v>17099</v>
      </c>
      <c r="N1155" s="11" t="s">
        <v>17100</v>
      </c>
      <c r="O1155" s="11" t="s">
        <v>17101</v>
      </c>
      <c r="P1155" s="11" t="s">
        <v>17102</v>
      </c>
      <c r="Q1155" s="11" t="s">
        <v>87</v>
      </c>
      <c r="R1155" s="11" t="s">
        <v>87</v>
      </c>
      <c r="S1155" s="11" t="s">
        <v>87</v>
      </c>
      <c r="T1155" s="11" t="s">
        <v>17103</v>
      </c>
      <c r="U1155" s="14"/>
      <c r="V1155" s="14"/>
      <c r="W1155" s="15" t="str">
        <f t="shared" si="18"/>
        <v/>
      </c>
      <c r="X1155" s="16"/>
    </row>
    <row r="1156" spans="1:24" ht="70" x14ac:dyDescent="0.2">
      <c r="A1156" s="11" t="s">
        <v>16102</v>
      </c>
      <c r="B1156" s="11" t="s">
        <v>16879</v>
      </c>
      <c r="C1156" s="13" t="s">
        <v>17104</v>
      </c>
      <c r="D1156" s="9" t="s">
        <v>17105</v>
      </c>
      <c r="E1156" s="11" t="s">
        <v>17106</v>
      </c>
      <c r="F1156" s="11" t="s">
        <v>17107</v>
      </c>
      <c r="G1156" s="11" t="s">
        <v>17108</v>
      </c>
      <c r="H1156" s="11" t="s">
        <v>17109</v>
      </c>
      <c r="I1156" s="11" t="s">
        <v>17110</v>
      </c>
      <c r="J1156" s="11" t="s">
        <v>17111</v>
      </c>
      <c r="K1156" s="11" t="s">
        <v>17112</v>
      </c>
      <c r="L1156" s="11" t="s">
        <v>17113</v>
      </c>
      <c r="M1156" s="11" t="s">
        <v>17114</v>
      </c>
      <c r="N1156" s="11" t="s">
        <v>17115</v>
      </c>
      <c r="O1156" s="11" t="s">
        <v>17116</v>
      </c>
      <c r="P1156" s="11" t="s">
        <v>17117</v>
      </c>
      <c r="Q1156" s="11" t="s">
        <v>87</v>
      </c>
      <c r="R1156" s="11" t="s">
        <v>87</v>
      </c>
      <c r="S1156" s="11" t="s">
        <v>87</v>
      </c>
      <c r="T1156" s="11" t="s">
        <v>17118</v>
      </c>
      <c r="U1156" s="14"/>
      <c r="V1156" s="14"/>
      <c r="W1156" s="15" t="str">
        <f t="shared" si="18"/>
        <v/>
      </c>
      <c r="X1156" s="16"/>
    </row>
    <row r="1157" spans="1:24" ht="70" x14ac:dyDescent="0.2">
      <c r="A1157" s="11" t="s">
        <v>16102</v>
      </c>
      <c r="B1157" s="11" t="s">
        <v>16879</v>
      </c>
      <c r="C1157" s="13" t="s">
        <v>17119</v>
      </c>
      <c r="D1157" s="9" t="s">
        <v>17120</v>
      </c>
      <c r="E1157" s="11" t="s">
        <v>17121</v>
      </c>
      <c r="F1157" s="11" t="s">
        <v>17122</v>
      </c>
      <c r="G1157" s="11" t="s">
        <v>17123</v>
      </c>
      <c r="H1157" s="11" t="s">
        <v>17124</v>
      </c>
      <c r="I1157" s="11" t="s">
        <v>17125</v>
      </c>
      <c r="J1157" s="11" t="s">
        <v>17126</v>
      </c>
      <c r="K1157" s="11" t="s">
        <v>17127</v>
      </c>
      <c r="L1157" s="11" t="s">
        <v>17128</v>
      </c>
      <c r="M1157" s="11" t="s">
        <v>17129</v>
      </c>
      <c r="N1157" s="11" t="s">
        <v>17130</v>
      </c>
      <c r="O1157" s="11" t="s">
        <v>17131</v>
      </c>
      <c r="P1157" s="11" t="s">
        <v>1093</v>
      </c>
      <c r="Q1157" s="11" t="s">
        <v>1094</v>
      </c>
      <c r="R1157" s="11" t="s">
        <v>87</v>
      </c>
      <c r="S1157" s="11" t="s">
        <v>87</v>
      </c>
      <c r="T1157" s="11" t="s">
        <v>17132</v>
      </c>
      <c r="U1157" s="14"/>
      <c r="V1157" s="14"/>
      <c r="W1157" s="15" t="str">
        <f t="shared" si="18"/>
        <v/>
      </c>
      <c r="X1157" s="16"/>
    </row>
    <row r="1158" spans="1:24" ht="70" x14ac:dyDescent="0.2">
      <c r="A1158" s="11" t="s">
        <v>16102</v>
      </c>
      <c r="B1158" s="11" t="s">
        <v>16879</v>
      </c>
      <c r="C1158" s="13" t="s">
        <v>17133</v>
      </c>
      <c r="D1158" s="9" t="s">
        <v>17134</v>
      </c>
      <c r="E1158" s="11" t="s">
        <v>17135</v>
      </c>
      <c r="F1158" s="11" t="s">
        <v>17136</v>
      </c>
      <c r="G1158" s="11" t="s">
        <v>17137</v>
      </c>
      <c r="H1158" s="11" t="s">
        <v>17138</v>
      </c>
      <c r="I1158" s="11" t="s">
        <v>17139</v>
      </c>
      <c r="J1158" s="11" t="s">
        <v>17140</v>
      </c>
      <c r="K1158" s="11" t="s">
        <v>17141</v>
      </c>
      <c r="L1158" s="11" t="s">
        <v>17142</v>
      </c>
      <c r="M1158" s="11" t="s">
        <v>17143</v>
      </c>
      <c r="N1158" s="11" t="s">
        <v>4870</v>
      </c>
      <c r="O1158" s="11" t="s">
        <v>17144</v>
      </c>
      <c r="P1158" s="11" t="s">
        <v>2371</v>
      </c>
      <c r="Q1158" s="11" t="s">
        <v>1094</v>
      </c>
      <c r="R1158" s="11" t="s">
        <v>87</v>
      </c>
      <c r="S1158" s="11" t="s">
        <v>87</v>
      </c>
      <c r="T1158" s="11" t="s">
        <v>17145</v>
      </c>
      <c r="U1158" s="14"/>
      <c r="V1158" s="14"/>
      <c r="W1158" s="15" t="str">
        <f t="shared" si="18"/>
        <v/>
      </c>
      <c r="X1158" s="16"/>
    </row>
    <row r="1159" spans="1:24" ht="70" x14ac:dyDescent="0.2">
      <c r="A1159" s="11" t="s">
        <v>16102</v>
      </c>
      <c r="B1159" s="11" t="s">
        <v>16879</v>
      </c>
      <c r="C1159" s="13" t="s">
        <v>17146</v>
      </c>
      <c r="D1159" s="9" t="s">
        <v>17147</v>
      </c>
      <c r="E1159" s="11" t="s">
        <v>17148</v>
      </c>
      <c r="F1159" s="11" t="s">
        <v>17149</v>
      </c>
      <c r="G1159" s="11" t="s">
        <v>17150</v>
      </c>
      <c r="H1159" s="11" t="s">
        <v>17151</v>
      </c>
      <c r="I1159" s="11" t="s">
        <v>17152</v>
      </c>
      <c r="J1159" s="11" t="s">
        <v>17153</v>
      </c>
      <c r="K1159" s="11" t="s">
        <v>17154</v>
      </c>
      <c r="L1159" s="11" t="s">
        <v>17155</v>
      </c>
      <c r="M1159" s="11" t="s">
        <v>17156</v>
      </c>
      <c r="N1159" s="11" t="s">
        <v>17157</v>
      </c>
      <c r="O1159" s="11" t="s">
        <v>17158</v>
      </c>
      <c r="P1159" s="11" t="s">
        <v>17159</v>
      </c>
      <c r="Q1159" s="11" t="s">
        <v>87</v>
      </c>
      <c r="R1159" s="11" t="s">
        <v>87</v>
      </c>
      <c r="S1159" s="11" t="s">
        <v>87</v>
      </c>
      <c r="T1159" s="11" t="s">
        <v>17160</v>
      </c>
      <c r="U1159" s="14"/>
      <c r="V1159" s="14"/>
      <c r="W1159" s="15" t="str">
        <f t="shared" si="18"/>
        <v/>
      </c>
      <c r="X1159" s="16"/>
    </row>
    <row r="1160" spans="1:24" ht="84" x14ac:dyDescent="0.2">
      <c r="A1160" s="11" t="s">
        <v>16102</v>
      </c>
      <c r="B1160" s="11" t="s">
        <v>16879</v>
      </c>
      <c r="C1160" s="13" t="s">
        <v>17161</v>
      </c>
      <c r="D1160" s="9" t="s">
        <v>17162</v>
      </c>
      <c r="E1160" s="11" t="s">
        <v>17163</v>
      </c>
      <c r="F1160" s="11" t="s">
        <v>17164</v>
      </c>
      <c r="G1160" s="11" t="s">
        <v>17165</v>
      </c>
      <c r="H1160" s="11" t="s">
        <v>17166</v>
      </c>
      <c r="I1160" s="11" t="s">
        <v>17167</v>
      </c>
      <c r="J1160" s="11" t="s">
        <v>17168</v>
      </c>
      <c r="K1160" s="11" t="s">
        <v>17169</v>
      </c>
      <c r="L1160" s="11" t="s">
        <v>17170</v>
      </c>
      <c r="M1160" s="11" t="s">
        <v>17171</v>
      </c>
      <c r="N1160" s="11" t="s">
        <v>17172</v>
      </c>
      <c r="O1160" s="11" t="s">
        <v>17173</v>
      </c>
      <c r="P1160" s="11" t="s">
        <v>10017</v>
      </c>
      <c r="Q1160" s="11" t="s">
        <v>999</v>
      </c>
      <c r="R1160" s="11" t="s">
        <v>87</v>
      </c>
      <c r="S1160" s="11" t="s">
        <v>87</v>
      </c>
      <c r="T1160" s="11" t="s">
        <v>17174</v>
      </c>
      <c r="U1160" s="14"/>
      <c r="V1160" s="14"/>
      <c r="W1160" s="15" t="str">
        <f t="shared" si="18"/>
        <v/>
      </c>
      <c r="X1160" s="16"/>
    </row>
    <row r="1161" spans="1:24" ht="70" x14ac:dyDescent="0.2">
      <c r="A1161" s="11" t="s">
        <v>16102</v>
      </c>
      <c r="B1161" s="11" t="s">
        <v>16879</v>
      </c>
      <c r="C1161" s="13" t="s">
        <v>17175</v>
      </c>
      <c r="D1161" s="9" t="s">
        <v>17176</v>
      </c>
      <c r="E1161" s="11" t="s">
        <v>17177</v>
      </c>
      <c r="F1161" s="11" t="s">
        <v>17178</v>
      </c>
      <c r="G1161" s="11" t="s">
        <v>17179</v>
      </c>
      <c r="H1161" s="11" t="s">
        <v>17180</v>
      </c>
      <c r="I1161" s="11" t="s">
        <v>17181</v>
      </c>
      <c r="J1161" s="11" t="s">
        <v>17182</v>
      </c>
      <c r="K1161" s="11" t="s">
        <v>17183</v>
      </c>
      <c r="L1161" s="11" t="s">
        <v>17184</v>
      </c>
      <c r="M1161" s="11" t="s">
        <v>17185</v>
      </c>
      <c r="N1161" s="11" t="s">
        <v>17186</v>
      </c>
      <c r="O1161" s="11" t="s">
        <v>17047</v>
      </c>
      <c r="P1161" s="11" t="s">
        <v>5846</v>
      </c>
      <c r="Q1161" s="11" t="s">
        <v>87</v>
      </c>
      <c r="R1161" s="11" t="s">
        <v>87</v>
      </c>
      <c r="S1161" s="11" t="s">
        <v>87</v>
      </c>
      <c r="T1161" s="11" t="s">
        <v>17187</v>
      </c>
      <c r="U1161" s="14"/>
      <c r="V1161" s="14"/>
      <c r="W1161" s="15" t="str">
        <f t="shared" si="18"/>
        <v/>
      </c>
      <c r="X1161" s="16"/>
    </row>
    <row r="1162" spans="1:24" ht="84" x14ac:dyDescent="0.2">
      <c r="A1162" s="11" t="s">
        <v>16102</v>
      </c>
      <c r="B1162" s="11" t="s">
        <v>17188</v>
      </c>
      <c r="C1162" s="13" t="s">
        <v>17189</v>
      </c>
      <c r="D1162" s="9" t="s">
        <v>17190</v>
      </c>
      <c r="E1162" s="11" t="s">
        <v>17191</v>
      </c>
      <c r="F1162" s="11" t="s">
        <v>17192</v>
      </c>
      <c r="G1162" s="11" t="s">
        <v>17193</v>
      </c>
      <c r="H1162" s="11" t="s">
        <v>17194</v>
      </c>
      <c r="I1162" s="11" t="s">
        <v>17195</v>
      </c>
      <c r="J1162" s="11" t="s">
        <v>17196</v>
      </c>
      <c r="K1162" s="11" t="s">
        <v>17197</v>
      </c>
      <c r="L1162" s="11" t="s">
        <v>17198</v>
      </c>
      <c r="M1162" s="11" t="s">
        <v>17199</v>
      </c>
      <c r="N1162" s="11" t="s">
        <v>16085</v>
      </c>
      <c r="O1162" s="11" t="s">
        <v>17200</v>
      </c>
      <c r="P1162" s="11" t="s">
        <v>2386</v>
      </c>
      <c r="Q1162" s="11" t="s">
        <v>5832</v>
      </c>
      <c r="R1162" s="11" t="s">
        <v>87</v>
      </c>
      <c r="S1162" s="11" t="s">
        <v>87</v>
      </c>
      <c r="T1162" s="11" t="s">
        <v>17201</v>
      </c>
      <c r="U1162" s="14"/>
      <c r="V1162" s="14"/>
      <c r="W1162" s="15" t="str">
        <f t="shared" si="18"/>
        <v/>
      </c>
      <c r="X1162" s="16"/>
    </row>
    <row r="1163" spans="1:24" ht="84" x14ac:dyDescent="0.2">
      <c r="A1163" s="11" t="s">
        <v>16102</v>
      </c>
      <c r="B1163" s="11" t="s">
        <v>17188</v>
      </c>
      <c r="C1163" s="13" t="s">
        <v>17202</v>
      </c>
      <c r="D1163" s="9" t="s">
        <v>17203</v>
      </c>
      <c r="E1163" s="11" t="s">
        <v>17204</v>
      </c>
      <c r="F1163" s="11" t="s">
        <v>17205</v>
      </c>
      <c r="G1163" s="11" t="s">
        <v>17206</v>
      </c>
      <c r="H1163" s="11" t="s">
        <v>17207</v>
      </c>
      <c r="I1163" s="11" t="s">
        <v>17208</v>
      </c>
      <c r="J1163" s="11" t="s">
        <v>17209</v>
      </c>
      <c r="K1163" s="11" t="s">
        <v>17210</v>
      </c>
      <c r="L1163" s="11" t="s">
        <v>17211</v>
      </c>
      <c r="M1163" s="11" t="s">
        <v>17212</v>
      </c>
      <c r="N1163" s="11" t="s">
        <v>7125</v>
      </c>
      <c r="O1163" s="11" t="s">
        <v>17213</v>
      </c>
      <c r="P1163" s="11" t="s">
        <v>16160</v>
      </c>
      <c r="Q1163" s="11" t="s">
        <v>5832</v>
      </c>
      <c r="R1163" s="11" t="s">
        <v>87</v>
      </c>
      <c r="S1163" s="11" t="s">
        <v>87</v>
      </c>
      <c r="T1163" s="11" t="s">
        <v>17214</v>
      </c>
      <c r="U1163" s="14"/>
      <c r="V1163" s="14"/>
      <c r="W1163" s="15" t="str">
        <f t="shared" si="18"/>
        <v/>
      </c>
      <c r="X1163" s="16"/>
    </row>
    <row r="1164" spans="1:24" ht="70" x14ac:dyDescent="0.2">
      <c r="A1164" s="11" t="s">
        <v>16102</v>
      </c>
      <c r="B1164" s="11" t="s">
        <v>17188</v>
      </c>
      <c r="C1164" s="13" t="s">
        <v>17215</v>
      </c>
      <c r="D1164" s="9" t="s">
        <v>17216</v>
      </c>
      <c r="E1164" s="11" t="s">
        <v>17217</v>
      </c>
      <c r="F1164" s="11" t="s">
        <v>17218</v>
      </c>
      <c r="G1164" s="11" t="s">
        <v>17219</v>
      </c>
      <c r="H1164" s="11" t="s">
        <v>17220</v>
      </c>
      <c r="I1164" s="11" t="s">
        <v>17221</v>
      </c>
      <c r="J1164" s="11" t="s">
        <v>17222</v>
      </c>
      <c r="K1164" s="11" t="s">
        <v>17223</v>
      </c>
      <c r="L1164" s="11" t="s">
        <v>17224</v>
      </c>
      <c r="M1164" s="11" t="s">
        <v>17225</v>
      </c>
      <c r="N1164" s="11" t="s">
        <v>17226</v>
      </c>
      <c r="O1164" s="11" t="s">
        <v>17227</v>
      </c>
      <c r="P1164" s="11" t="s">
        <v>2386</v>
      </c>
      <c r="Q1164" s="11" t="s">
        <v>87</v>
      </c>
      <c r="R1164" s="11" t="s">
        <v>87</v>
      </c>
      <c r="S1164" s="11" t="s">
        <v>87</v>
      </c>
      <c r="T1164" s="11" t="s">
        <v>17228</v>
      </c>
      <c r="U1164" s="14"/>
      <c r="V1164" s="14"/>
      <c r="W1164" s="15" t="str">
        <f t="shared" si="18"/>
        <v/>
      </c>
      <c r="X1164" s="16"/>
    </row>
    <row r="1165" spans="1:24" ht="98" x14ac:dyDescent="0.2">
      <c r="A1165" s="11" t="s">
        <v>16102</v>
      </c>
      <c r="B1165" s="11" t="s">
        <v>17188</v>
      </c>
      <c r="C1165" s="13" t="s">
        <v>17229</v>
      </c>
      <c r="D1165" s="9" t="s">
        <v>17230</v>
      </c>
      <c r="E1165" s="11" t="s">
        <v>17231</v>
      </c>
      <c r="F1165" s="11" t="s">
        <v>17232</v>
      </c>
      <c r="G1165" s="11" t="s">
        <v>17233</v>
      </c>
      <c r="H1165" s="11" t="s">
        <v>17234</v>
      </c>
      <c r="I1165" s="11" t="s">
        <v>17235</v>
      </c>
      <c r="J1165" s="11" t="s">
        <v>17236</v>
      </c>
      <c r="K1165" s="11" t="s">
        <v>17237</v>
      </c>
      <c r="L1165" s="11" t="s">
        <v>17238</v>
      </c>
      <c r="M1165" s="11" t="s">
        <v>17239</v>
      </c>
      <c r="N1165" s="11" t="s">
        <v>5830</v>
      </c>
      <c r="O1165" s="11" t="s">
        <v>17200</v>
      </c>
      <c r="P1165" s="11" t="s">
        <v>2386</v>
      </c>
      <c r="Q1165" s="11" t="s">
        <v>87</v>
      </c>
      <c r="R1165" s="11" t="s">
        <v>87</v>
      </c>
      <c r="S1165" s="11" t="s">
        <v>87</v>
      </c>
      <c r="T1165" s="11" t="s">
        <v>17240</v>
      </c>
      <c r="U1165" s="14"/>
      <c r="V1165" s="14"/>
      <c r="W1165" s="15" t="str">
        <f t="shared" si="18"/>
        <v/>
      </c>
      <c r="X1165" s="16"/>
    </row>
    <row r="1166" spans="1:24" ht="70" x14ac:dyDescent="0.2">
      <c r="A1166" s="11" t="s">
        <v>16102</v>
      </c>
      <c r="B1166" s="11" t="s">
        <v>17188</v>
      </c>
      <c r="C1166" s="13" t="s">
        <v>17241</v>
      </c>
      <c r="D1166" s="9" t="s">
        <v>17242</v>
      </c>
      <c r="E1166" s="11" t="s">
        <v>17243</v>
      </c>
      <c r="F1166" s="11" t="s">
        <v>17244</v>
      </c>
      <c r="G1166" s="11" t="s">
        <v>17245</v>
      </c>
      <c r="H1166" s="11" t="s">
        <v>17246</v>
      </c>
      <c r="I1166" s="11" t="s">
        <v>17247</v>
      </c>
      <c r="J1166" s="11" t="s">
        <v>17248</v>
      </c>
      <c r="K1166" s="11" t="s">
        <v>17249</v>
      </c>
      <c r="L1166" s="11" t="s">
        <v>17250</v>
      </c>
      <c r="M1166" s="11" t="s">
        <v>17251</v>
      </c>
      <c r="N1166" s="11" t="s">
        <v>5937</v>
      </c>
      <c r="O1166" s="11" t="s">
        <v>17252</v>
      </c>
      <c r="P1166" s="11" t="s">
        <v>5846</v>
      </c>
      <c r="Q1166" s="11" t="s">
        <v>87</v>
      </c>
      <c r="R1166" s="11" t="s">
        <v>87</v>
      </c>
      <c r="S1166" s="11" t="s">
        <v>87</v>
      </c>
      <c r="T1166" s="11" t="s">
        <v>17253</v>
      </c>
      <c r="U1166" s="14"/>
      <c r="V1166" s="14"/>
      <c r="W1166" s="15" t="str">
        <f t="shared" si="18"/>
        <v/>
      </c>
      <c r="X1166" s="16"/>
    </row>
    <row r="1167" spans="1:24" ht="70" x14ac:dyDescent="0.2">
      <c r="A1167" s="11" t="s">
        <v>16102</v>
      </c>
      <c r="B1167" s="11" t="s">
        <v>17188</v>
      </c>
      <c r="C1167" s="13" t="s">
        <v>17254</v>
      </c>
      <c r="D1167" s="9" t="s">
        <v>17255</v>
      </c>
      <c r="E1167" s="11" t="s">
        <v>17256</v>
      </c>
      <c r="F1167" s="11" t="s">
        <v>17257</v>
      </c>
      <c r="G1167" s="11" t="s">
        <v>17258</v>
      </c>
      <c r="H1167" s="11" t="s">
        <v>17259</v>
      </c>
      <c r="I1167" s="11" t="s">
        <v>17260</v>
      </c>
      <c r="J1167" s="11" t="s">
        <v>17261</v>
      </c>
      <c r="K1167" s="11" t="s">
        <v>17262</v>
      </c>
      <c r="L1167" s="11" t="s">
        <v>17263</v>
      </c>
      <c r="M1167" s="11" t="s">
        <v>17264</v>
      </c>
      <c r="N1167" s="11" t="s">
        <v>16289</v>
      </c>
      <c r="O1167" s="11" t="s">
        <v>17265</v>
      </c>
      <c r="P1167" s="11" t="s">
        <v>17266</v>
      </c>
      <c r="Q1167" s="11" t="s">
        <v>87</v>
      </c>
      <c r="R1167" s="11" t="s">
        <v>87</v>
      </c>
      <c r="S1167" s="11" t="s">
        <v>87</v>
      </c>
      <c r="T1167" s="11" t="s">
        <v>17267</v>
      </c>
      <c r="U1167" s="14"/>
      <c r="V1167" s="14"/>
      <c r="W1167" s="15" t="str">
        <f t="shared" si="18"/>
        <v/>
      </c>
      <c r="X1167" s="16"/>
    </row>
    <row r="1168" spans="1:24" ht="84" x14ac:dyDescent="0.2">
      <c r="A1168" s="11" t="s">
        <v>16102</v>
      </c>
      <c r="B1168" s="11" t="s">
        <v>17188</v>
      </c>
      <c r="C1168" s="13" t="s">
        <v>17268</v>
      </c>
      <c r="D1168" s="9" t="s">
        <v>17269</v>
      </c>
      <c r="E1168" s="11" t="s">
        <v>17270</v>
      </c>
      <c r="F1168" s="11" t="s">
        <v>17271</v>
      </c>
      <c r="G1168" s="11" t="s">
        <v>17272</v>
      </c>
      <c r="H1168" s="11" t="s">
        <v>17273</v>
      </c>
      <c r="I1168" s="11" t="s">
        <v>17274</v>
      </c>
      <c r="J1168" s="11" t="s">
        <v>17275</v>
      </c>
      <c r="K1168" s="11" t="s">
        <v>17276</v>
      </c>
      <c r="L1168" s="11" t="s">
        <v>17277</v>
      </c>
      <c r="M1168" s="11" t="s">
        <v>17278</v>
      </c>
      <c r="N1168" s="11" t="s">
        <v>17279</v>
      </c>
      <c r="O1168" s="11" t="s">
        <v>17280</v>
      </c>
      <c r="P1168" s="11" t="s">
        <v>17281</v>
      </c>
      <c r="Q1168" s="11" t="s">
        <v>390</v>
      </c>
      <c r="R1168" s="11" t="s">
        <v>87</v>
      </c>
      <c r="S1168" s="11" t="s">
        <v>87</v>
      </c>
      <c r="T1168" s="11" t="s">
        <v>17282</v>
      </c>
      <c r="U1168" s="14"/>
      <c r="V1168" s="14"/>
      <c r="W1168" s="15" t="str">
        <f t="shared" si="18"/>
        <v/>
      </c>
      <c r="X1168" s="16"/>
    </row>
    <row r="1169" spans="1:24" ht="70" x14ac:dyDescent="0.2">
      <c r="A1169" s="11" t="s">
        <v>16102</v>
      </c>
      <c r="B1169" s="11" t="s">
        <v>17188</v>
      </c>
      <c r="C1169" s="13" t="s">
        <v>17283</v>
      </c>
      <c r="D1169" s="9" t="s">
        <v>17284</v>
      </c>
      <c r="E1169" s="11" t="s">
        <v>17285</v>
      </c>
      <c r="F1169" s="11" t="s">
        <v>17286</v>
      </c>
      <c r="G1169" s="11" t="s">
        <v>17287</v>
      </c>
      <c r="H1169" s="11" t="s">
        <v>17288</v>
      </c>
      <c r="I1169" s="11" t="s">
        <v>17289</v>
      </c>
      <c r="J1169" s="11" t="s">
        <v>17290</v>
      </c>
      <c r="K1169" s="11" t="s">
        <v>17291</v>
      </c>
      <c r="L1169" s="11" t="s">
        <v>17292</v>
      </c>
      <c r="M1169" s="11" t="s">
        <v>17293</v>
      </c>
      <c r="N1169" s="11" t="s">
        <v>5830</v>
      </c>
      <c r="O1169" s="11" t="s">
        <v>17200</v>
      </c>
      <c r="P1169" s="11" t="s">
        <v>5846</v>
      </c>
      <c r="Q1169" s="11" t="s">
        <v>87</v>
      </c>
      <c r="R1169" s="11" t="s">
        <v>87</v>
      </c>
      <c r="S1169" s="11" t="s">
        <v>87</v>
      </c>
      <c r="T1169" s="11" t="s">
        <v>17294</v>
      </c>
      <c r="U1169" s="14"/>
      <c r="V1169" s="14"/>
      <c r="W1169" s="15" t="str">
        <f t="shared" si="18"/>
        <v/>
      </c>
      <c r="X1169" s="16"/>
    </row>
    <row r="1170" spans="1:24" ht="70" x14ac:dyDescent="0.2">
      <c r="A1170" s="11" t="s">
        <v>16102</v>
      </c>
      <c r="B1170" s="11" t="s">
        <v>17188</v>
      </c>
      <c r="C1170" s="13" t="s">
        <v>17295</v>
      </c>
      <c r="D1170" s="9" t="s">
        <v>17296</v>
      </c>
      <c r="E1170" s="11" t="s">
        <v>17297</v>
      </c>
      <c r="F1170" s="11" t="s">
        <v>17298</v>
      </c>
      <c r="G1170" s="11" t="s">
        <v>17299</v>
      </c>
      <c r="H1170" s="11" t="s">
        <v>17300</v>
      </c>
      <c r="I1170" s="11" t="s">
        <v>17301</v>
      </c>
      <c r="J1170" s="11" t="s">
        <v>17302</v>
      </c>
      <c r="K1170" s="11" t="s">
        <v>17303</v>
      </c>
      <c r="L1170" s="11" t="s">
        <v>17304</v>
      </c>
      <c r="M1170" s="11" t="s">
        <v>17305</v>
      </c>
      <c r="N1170" s="11" t="s">
        <v>9531</v>
      </c>
      <c r="O1170" s="11" t="s">
        <v>17306</v>
      </c>
      <c r="P1170" s="11" t="s">
        <v>2371</v>
      </c>
      <c r="Q1170" s="11" t="s">
        <v>1310</v>
      </c>
      <c r="R1170" s="11" t="s">
        <v>87</v>
      </c>
      <c r="S1170" s="11" t="s">
        <v>87</v>
      </c>
      <c r="T1170" s="11" t="s">
        <v>17307</v>
      </c>
      <c r="U1170" s="14"/>
      <c r="V1170" s="14"/>
      <c r="W1170" s="15" t="str">
        <f t="shared" si="18"/>
        <v/>
      </c>
      <c r="X1170" s="16"/>
    </row>
    <row r="1171" spans="1:24" ht="84" x14ac:dyDescent="0.2">
      <c r="A1171" s="11" t="s">
        <v>16102</v>
      </c>
      <c r="B1171" s="11" t="s">
        <v>17188</v>
      </c>
      <c r="C1171" s="13" t="s">
        <v>17308</v>
      </c>
      <c r="D1171" s="9" t="s">
        <v>17309</v>
      </c>
      <c r="E1171" s="11" t="s">
        <v>17310</v>
      </c>
      <c r="F1171" s="11" t="s">
        <v>17311</v>
      </c>
      <c r="G1171" s="11" t="s">
        <v>17312</v>
      </c>
      <c r="H1171" s="11" t="s">
        <v>17313</v>
      </c>
      <c r="I1171" s="11" t="s">
        <v>17314</v>
      </c>
      <c r="J1171" s="11" t="s">
        <v>17315</v>
      </c>
      <c r="K1171" s="11" t="s">
        <v>17316</v>
      </c>
      <c r="L1171" s="11" t="s">
        <v>17317</v>
      </c>
      <c r="M1171" s="11" t="s">
        <v>17318</v>
      </c>
      <c r="N1171" s="11" t="s">
        <v>17319</v>
      </c>
      <c r="O1171" s="11" t="s">
        <v>17004</v>
      </c>
      <c r="P1171" s="11" t="s">
        <v>17320</v>
      </c>
      <c r="Q1171" s="11" t="s">
        <v>87</v>
      </c>
      <c r="R1171" s="11" t="s">
        <v>87</v>
      </c>
      <c r="S1171" s="11" t="s">
        <v>87</v>
      </c>
      <c r="T1171" s="11" t="s">
        <v>17321</v>
      </c>
      <c r="U1171" s="14"/>
      <c r="V1171" s="14"/>
      <c r="W1171" s="15" t="str">
        <f t="shared" si="18"/>
        <v/>
      </c>
      <c r="X1171" s="16"/>
    </row>
    <row r="1172" spans="1:24" ht="70" x14ac:dyDescent="0.2">
      <c r="A1172" s="11" t="s">
        <v>16102</v>
      </c>
      <c r="B1172" s="11" t="s">
        <v>17188</v>
      </c>
      <c r="C1172" s="13" t="s">
        <v>17322</v>
      </c>
      <c r="D1172" s="9" t="s">
        <v>17323</v>
      </c>
      <c r="E1172" s="11" t="s">
        <v>17324</v>
      </c>
      <c r="F1172" s="11" t="s">
        <v>17325</v>
      </c>
      <c r="G1172" s="11" t="s">
        <v>17326</v>
      </c>
      <c r="H1172" s="11" t="s">
        <v>17327</v>
      </c>
      <c r="I1172" s="11" t="s">
        <v>17328</v>
      </c>
      <c r="J1172" s="11" t="s">
        <v>17329</v>
      </c>
      <c r="K1172" s="11" t="s">
        <v>17330</v>
      </c>
      <c r="L1172" s="11" t="s">
        <v>17331</v>
      </c>
      <c r="M1172" s="11" t="s">
        <v>17332</v>
      </c>
      <c r="N1172" s="11" t="s">
        <v>17333</v>
      </c>
      <c r="O1172" s="11" t="s">
        <v>17334</v>
      </c>
      <c r="P1172" s="11" t="s">
        <v>17335</v>
      </c>
      <c r="Q1172" s="11" t="s">
        <v>5832</v>
      </c>
      <c r="R1172" s="11" t="s">
        <v>87</v>
      </c>
      <c r="S1172" s="11" t="s">
        <v>87</v>
      </c>
      <c r="T1172" s="11" t="s">
        <v>17336</v>
      </c>
      <c r="U1172" s="14"/>
      <c r="V1172" s="14"/>
      <c r="W1172" s="15" t="str">
        <f t="shared" si="18"/>
        <v/>
      </c>
      <c r="X1172" s="16"/>
    </row>
    <row r="1173" spans="1:24" ht="70" x14ac:dyDescent="0.2">
      <c r="A1173" s="11" t="s">
        <v>16102</v>
      </c>
      <c r="B1173" s="11" t="s">
        <v>17188</v>
      </c>
      <c r="C1173" s="13" t="s">
        <v>17337</v>
      </c>
      <c r="D1173" s="9" t="s">
        <v>17338</v>
      </c>
      <c r="E1173" s="11" t="s">
        <v>17339</v>
      </c>
      <c r="F1173" s="11" t="s">
        <v>17340</v>
      </c>
      <c r="G1173" s="11" t="s">
        <v>17341</v>
      </c>
      <c r="H1173" s="11" t="s">
        <v>17342</v>
      </c>
      <c r="I1173" s="11" t="s">
        <v>17343</v>
      </c>
      <c r="J1173" s="11" t="s">
        <v>17344</v>
      </c>
      <c r="K1173" s="11" t="s">
        <v>17345</v>
      </c>
      <c r="L1173" s="11" t="s">
        <v>17346</v>
      </c>
      <c r="M1173" s="11" t="s">
        <v>17347</v>
      </c>
      <c r="N1173" s="11" t="s">
        <v>17348</v>
      </c>
      <c r="O1173" s="11" t="s">
        <v>17349</v>
      </c>
      <c r="P1173" s="11" t="s">
        <v>17350</v>
      </c>
      <c r="Q1173" s="11" t="s">
        <v>6194</v>
      </c>
      <c r="R1173" s="11" t="s">
        <v>87</v>
      </c>
      <c r="S1173" s="11" t="s">
        <v>87</v>
      </c>
      <c r="T1173" s="11" t="s">
        <v>17351</v>
      </c>
      <c r="U1173" s="14"/>
      <c r="V1173" s="14"/>
      <c r="W1173" s="15" t="str">
        <f t="shared" si="18"/>
        <v/>
      </c>
      <c r="X1173" s="16"/>
    </row>
    <row r="1174" spans="1:24" ht="70" x14ac:dyDescent="0.2">
      <c r="A1174" s="11" t="s">
        <v>16102</v>
      </c>
      <c r="B1174" s="11" t="s">
        <v>17188</v>
      </c>
      <c r="C1174" s="13" t="s">
        <v>17352</v>
      </c>
      <c r="D1174" s="9" t="s">
        <v>17353</v>
      </c>
      <c r="E1174" s="11" t="s">
        <v>17354</v>
      </c>
      <c r="F1174" s="11" t="s">
        <v>17355</v>
      </c>
      <c r="G1174" s="11" t="s">
        <v>17356</v>
      </c>
      <c r="H1174" s="11" t="s">
        <v>17357</v>
      </c>
      <c r="I1174" s="11" t="s">
        <v>17358</v>
      </c>
      <c r="J1174" s="11" t="s">
        <v>17359</v>
      </c>
      <c r="K1174" s="11" t="s">
        <v>17360</v>
      </c>
      <c r="L1174" s="11" t="s">
        <v>17361</v>
      </c>
      <c r="M1174" s="11" t="s">
        <v>17362</v>
      </c>
      <c r="N1174" s="11" t="s">
        <v>17363</v>
      </c>
      <c r="O1174" s="11" t="s">
        <v>17364</v>
      </c>
      <c r="P1174" s="11" t="s">
        <v>17365</v>
      </c>
      <c r="Q1174" s="11" t="s">
        <v>87</v>
      </c>
      <c r="R1174" s="11" t="s">
        <v>87</v>
      </c>
      <c r="S1174" s="11" t="s">
        <v>87</v>
      </c>
      <c r="T1174" s="11" t="s">
        <v>17366</v>
      </c>
      <c r="U1174" s="14"/>
      <c r="V1174" s="14"/>
      <c r="W1174" s="15" t="str">
        <f t="shared" si="18"/>
        <v/>
      </c>
      <c r="X1174" s="16"/>
    </row>
    <row r="1175" spans="1:24" ht="84" x14ac:dyDescent="0.2">
      <c r="A1175" s="11" t="s">
        <v>16102</v>
      </c>
      <c r="B1175" s="11" t="s">
        <v>17188</v>
      </c>
      <c r="C1175" s="13" t="s">
        <v>17367</v>
      </c>
      <c r="D1175" s="9" t="s">
        <v>17368</v>
      </c>
      <c r="E1175" s="11" t="s">
        <v>17369</v>
      </c>
      <c r="F1175" s="11" t="s">
        <v>17370</v>
      </c>
      <c r="G1175" s="11" t="s">
        <v>17371</v>
      </c>
      <c r="H1175" s="11" t="s">
        <v>17372</v>
      </c>
      <c r="I1175" s="11" t="s">
        <v>17373</v>
      </c>
      <c r="J1175" s="11" t="s">
        <v>17374</v>
      </c>
      <c r="K1175" s="11" t="s">
        <v>17375</v>
      </c>
      <c r="L1175" s="11" t="s">
        <v>17376</v>
      </c>
      <c r="M1175" s="11" t="s">
        <v>17377</v>
      </c>
      <c r="N1175" s="11" t="s">
        <v>17378</v>
      </c>
      <c r="O1175" s="11" t="s">
        <v>17379</v>
      </c>
      <c r="P1175" s="11" t="s">
        <v>15882</v>
      </c>
      <c r="Q1175" s="11" t="s">
        <v>17380</v>
      </c>
      <c r="R1175" s="11" t="s">
        <v>87</v>
      </c>
      <c r="S1175" s="11" t="s">
        <v>87</v>
      </c>
      <c r="T1175" s="11" t="s">
        <v>17381</v>
      </c>
      <c r="U1175" s="14"/>
      <c r="V1175" s="14"/>
      <c r="W1175" s="15" t="str">
        <f t="shared" si="18"/>
        <v/>
      </c>
      <c r="X1175" s="16"/>
    </row>
    <row r="1176" spans="1:24" ht="84" x14ac:dyDescent="0.2">
      <c r="A1176" s="11" t="s">
        <v>16102</v>
      </c>
      <c r="B1176" s="11" t="s">
        <v>17188</v>
      </c>
      <c r="C1176" s="13" t="s">
        <v>17382</v>
      </c>
      <c r="D1176" s="9" t="s">
        <v>17383</v>
      </c>
      <c r="E1176" s="11" t="s">
        <v>17384</v>
      </c>
      <c r="F1176" s="11" t="s">
        <v>17385</v>
      </c>
      <c r="G1176" s="11" t="s">
        <v>17386</v>
      </c>
      <c r="H1176" s="11" t="s">
        <v>17387</v>
      </c>
      <c r="I1176" s="11" t="s">
        <v>17388</v>
      </c>
      <c r="J1176" s="11" t="s">
        <v>17389</v>
      </c>
      <c r="K1176" s="11" t="s">
        <v>17390</v>
      </c>
      <c r="L1176" s="11" t="s">
        <v>17391</v>
      </c>
      <c r="M1176" s="11" t="s">
        <v>17392</v>
      </c>
      <c r="N1176" s="11" t="s">
        <v>17393</v>
      </c>
      <c r="O1176" s="11" t="s">
        <v>5845</v>
      </c>
      <c r="P1176" s="11" t="s">
        <v>2386</v>
      </c>
      <c r="Q1176" s="11" t="s">
        <v>87</v>
      </c>
      <c r="R1176" s="11" t="s">
        <v>87</v>
      </c>
      <c r="S1176" s="11" t="s">
        <v>87</v>
      </c>
      <c r="T1176" s="11" t="s">
        <v>17394</v>
      </c>
      <c r="U1176" s="14"/>
      <c r="V1176" s="14"/>
      <c r="W1176" s="15" t="str">
        <f t="shared" si="18"/>
        <v/>
      </c>
      <c r="X1176" s="16"/>
    </row>
    <row r="1177" spans="1:24" ht="84" x14ac:dyDescent="0.2">
      <c r="A1177" s="11" t="s">
        <v>16102</v>
      </c>
      <c r="B1177" s="11" t="s">
        <v>17188</v>
      </c>
      <c r="C1177" s="13" t="s">
        <v>17395</v>
      </c>
      <c r="D1177" s="9" t="s">
        <v>17396</v>
      </c>
      <c r="E1177" s="11" t="s">
        <v>17397</v>
      </c>
      <c r="F1177" s="11" t="s">
        <v>17398</v>
      </c>
      <c r="G1177" s="11" t="s">
        <v>17399</v>
      </c>
      <c r="H1177" s="11" t="s">
        <v>17400</v>
      </c>
      <c r="I1177" s="11" t="s">
        <v>17401</v>
      </c>
      <c r="J1177" s="11" t="s">
        <v>17402</v>
      </c>
      <c r="K1177" s="11" t="s">
        <v>17403</v>
      </c>
      <c r="L1177" s="11" t="s">
        <v>17404</v>
      </c>
      <c r="M1177" s="11" t="s">
        <v>17405</v>
      </c>
      <c r="N1177" s="11" t="s">
        <v>17406</v>
      </c>
      <c r="O1177" s="11" t="s">
        <v>17407</v>
      </c>
      <c r="P1177" s="11" t="s">
        <v>17408</v>
      </c>
      <c r="Q1177" s="11" t="s">
        <v>87</v>
      </c>
      <c r="R1177" s="11" t="s">
        <v>87</v>
      </c>
      <c r="S1177" s="11" t="s">
        <v>87</v>
      </c>
      <c r="T1177" s="11" t="s">
        <v>17409</v>
      </c>
      <c r="U1177" s="14"/>
      <c r="V1177" s="14"/>
      <c r="W1177" s="15" t="str">
        <f t="shared" si="18"/>
        <v/>
      </c>
      <c r="X1177" s="16"/>
    </row>
  </sheetData>
  <autoFilter ref="A1:X1177" xr:uid="{00000000-0009-0000-0000-000002000000}"/>
  <dataValidations count="1">
    <dataValidation type="list" allowBlank="1" errorTitle="Invalid level" error="Enter a maturity level from 0 to 4." promptTitle="Maturity level" prompt="Select 0-4 (see Maturity Model)." sqref="U2:V1177" xr:uid="{00000000-0002-0000-0200-000000000000}">
      <formula1>"0,1,2,3,4"</formula1>
      <formula2>0</formula2>
    </dataValidation>
  </dataValidation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5"/>
  <sheetViews>
    <sheetView showGridLines="0" zoomScaleNormal="100" workbookViewId="0"/>
  </sheetViews>
  <sheetFormatPr baseColWidth="10" defaultColWidth="8.6640625" defaultRowHeight="15" x14ac:dyDescent="0.2"/>
  <cols>
    <col min="1" max="1" width="52" customWidth="1"/>
    <col min="2" max="2" width="10" customWidth="1"/>
    <col min="3" max="4" width="14" customWidth="1"/>
    <col min="5" max="5" width="18" customWidth="1"/>
  </cols>
  <sheetData>
    <row r="1" spans="1:5" ht="17.25" customHeight="1" x14ac:dyDescent="0.2">
      <c r="A1" s="2" t="s">
        <v>17410</v>
      </c>
      <c r="B1" s="2"/>
      <c r="C1" s="2"/>
      <c r="D1" s="2"/>
      <c r="E1" s="2"/>
    </row>
    <row r="2" spans="1:5" ht="15" customHeight="1" x14ac:dyDescent="0.2">
      <c r="A2" s="1" t="s">
        <v>17411</v>
      </c>
      <c r="B2" s="1"/>
      <c r="C2" s="1"/>
      <c r="D2" s="1"/>
      <c r="E2" s="1"/>
    </row>
    <row r="4" spans="1:5" x14ac:dyDescent="0.2">
      <c r="A4" s="8" t="s">
        <v>17412</v>
      </c>
      <c r="B4" s="8" t="s">
        <v>17413</v>
      </c>
      <c r="C4" s="8" t="s">
        <v>17414</v>
      </c>
      <c r="D4" s="8" t="s">
        <v>17415</v>
      </c>
      <c r="E4" s="8" t="s">
        <v>17416</v>
      </c>
    </row>
    <row r="5" spans="1:5" x14ac:dyDescent="0.2">
      <c r="A5" s="17" t="s">
        <v>53</v>
      </c>
    </row>
    <row r="6" spans="1:5" x14ac:dyDescent="0.2">
      <c r="A6" s="11" t="s">
        <v>17417</v>
      </c>
      <c r="B6" s="11">
        <f>COUNTIFS(Controls!C2:C21,"GRC-*")</f>
        <v>20</v>
      </c>
      <c r="C6" s="18" t="str">
        <f>IFERROR(AVERAGEIF(Controls!U2:U21,"&lt;&gt;",Controls!U2:U21),"")</f>
        <v/>
      </c>
      <c r="D6" s="18" t="str">
        <f>IFERROR(AVERAGEIF(Controls!V2:V21,"&lt;&gt;",Controls!V2:V21),"")</f>
        <v/>
      </c>
      <c r="E6" s="19" t="str">
        <f>IFERROR(SUMPRODUCT((Controls!U2:U21&lt;&gt;"")*(Controls!U2:U21&gt;=Controls!V2:V21))/COUNTIF(Controls!U2:U21,"&lt;&gt;"),"")</f>
        <v/>
      </c>
    </row>
    <row r="7" spans="1:5" x14ac:dyDescent="0.2">
      <c r="A7" s="11" t="s">
        <v>17418</v>
      </c>
      <c r="B7" s="11">
        <f>COUNTIFS(Controls!C22:C41,"ERM-*")</f>
        <v>20</v>
      </c>
      <c r="C7" s="18" t="str">
        <f>IFERROR(AVERAGEIF(Controls!U22:U41,"&lt;&gt;",Controls!U22:U41),"")</f>
        <v/>
      </c>
      <c r="D7" s="18" t="str">
        <f>IFERROR(AVERAGEIF(Controls!V22:V41,"&lt;&gt;",Controls!V22:V41),"")</f>
        <v/>
      </c>
      <c r="E7" s="19" t="str">
        <f>IFERROR(SUMPRODUCT((Controls!U22:U41&lt;&gt;"")*(Controls!U22:U41&gt;=Controls!V22:V41))/COUNTIF(Controls!U22:U41,"&lt;&gt;"),"")</f>
        <v/>
      </c>
    </row>
    <row r="8" spans="1:5" x14ac:dyDescent="0.2">
      <c r="A8" s="11" t="s">
        <v>17419</v>
      </c>
      <c r="B8" s="11">
        <f>COUNTIFS(Controls!C42:C61,"TPR-*")</f>
        <v>20</v>
      </c>
      <c r="C8" s="18" t="str">
        <f>IFERROR(AVERAGEIF(Controls!U42:U61,"&lt;&gt;",Controls!U42:U61),"")</f>
        <v/>
      </c>
      <c r="D8" s="18" t="str">
        <f>IFERROR(AVERAGEIF(Controls!V42:V61,"&lt;&gt;",Controls!V42:V61),"")</f>
        <v/>
      </c>
      <c r="E8" s="19" t="str">
        <f>IFERROR(SUMPRODUCT((Controls!U42:U61&lt;&gt;"")*(Controls!U42:U61&gt;=Controls!V42:V61))/COUNTIF(Controls!U42:U61,"&lt;&gt;"),"")</f>
        <v/>
      </c>
    </row>
    <row r="9" spans="1:5" x14ac:dyDescent="0.2">
      <c r="A9" s="11" t="s">
        <v>17420</v>
      </c>
      <c r="B9" s="11">
        <f>COUNTIFS(Controls!C62:C81,"SPS-*")</f>
        <v>20</v>
      </c>
      <c r="C9" s="18" t="str">
        <f>IFERROR(AVERAGEIF(Controls!U62:U81,"&lt;&gt;",Controls!U62:U81),"")</f>
        <v/>
      </c>
      <c r="D9" s="18" t="str">
        <f>IFERROR(AVERAGEIF(Controls!V62:V81,"&lt;&gt;",Controls!V62:V81),"")</f>
        <v/>
      </c>
      <c r="E9" s="19" t="str">
        <f>IFERROR(SUMPRODUCT((Controls!U62:U81&lt;&gt;"")*(Controls!U62:U81&gt;=Controls!V62:V81))/COUNTIF(Controls!U62:U81,"&lt;&gt;"),"")</f>
        <v/>
      </c>
    </row>
    <row r="10" spans="1:5" x14ac:dyDescent="0.2">
      <c r="A10" s="11" t="s">
        <v>17421</v>
      </c>
      <c r="B10" s="11">
        <f>COUNTIFS(Controls!C82:C101,"BCM-*")</f>
        <v>20</v>
      </c>
      <c r="C10" s="18" t="str">
        <f>IFERROR(AVERAGEIF(Controls!U82:U101,"&lt;&gt;",Controls!U82:U101),"")</f>
        <v/>
      </c>
      <c r="D10" s="18" t="str">
        <f>IFERROR(AVERAGEIF(Controls!V82:V101,"&lt;&gt;",Controls!V82:V101),"")</f>
        <v/>
      </c>
      <c r="E10" s="19" t="str">
        <f>IFERROR(SUMPRODUCT((Controls!U82:U101&lt;&gt;"")*(Controls!U82:U101&gt;=Controls!V82:V101))/COUNTIF(Controls!U82:U101,"&lt;&gt;"),"")</f>
        <v/>
      </c>
    </row>
    <row r="11" spans="1:5" x14ac:dyDescent="0.2">
      <c r="A11" s="11" t="s">
        <v>17422</v>
      </c>
      <c r="B11" s="11">
        <f>COUNTIFS(Controls!C102:C121,"CAT-*")</f>
        <v>20</v>
      </c>
      <c r="C11" s="18" t="str">
        <f>IFERROR(AVERAGEIF(Controls!U102:U121,"&lt;&gt;",Controls!U102:U121),"")</f>
        <v/>
      </c>
      <c r="D11" s="18" t="str">
        <f>IFERROR(AVERAGEIF(Controls!V102:V121,"&lt;&gt;",Controls!V102:V121),"")</f>
        <v/>
      </c>
      <c r="E11" s="19" t="str">
        <f>IFERROR(SUMPRODUCT((Controls!U102:U121&lt;&gt;"")*(Controls!U102:U121&gt;=Controls!V102:V121))/COUNTIF(Controls!U102:U121,"&lt;&gt;"),"")</f>
        <v/>
      </c>
    </row>
    <row r="12" spans="1:5" x14ac:dyDescent="0.2">
      <c r="A12" s="20" t="s">
        <v>17423</v>
      </c>
      <c r="B12" s="11">
        <f>COUNTIF(Controls!A2:A121,"Governance and Risk Management")</f>
        <v>120</v>
      </c>
      <c r="C12" s="18" t="str">
        <f>IFERROR(AVERAGEIF(Controls!U2:U121,"&lt;&gt;",Controls!U2:U121),"")</f>
        <v/>
      </c>
      <c r="D12" s="18" t="str">
        <f>IFERROR(AVERAGEIF(Controls!V2:V121,"&lt;&gt;",Controls!V2:V121),"")</f>
        <v/>
      </c>
      <c r="E12" s="19" t="str">
        <f>IFERROR(SUMPRODUCT((Controls!U2:U121&lt;&gt;"")*(Controls!U2:U121&gt;=Controls!V2:V121))/COUNTIF(Controls!U2:U121,"&lt;&gt;"),"")</f>
        <v/>
      </c>
    </row>
    <row r="13" spans="1:5" x14ac:dyDescent="0.2">
      <c r="A13" s="17" t="s">
        <v>1936</v>
      </c>
    </row>
    <row r="14" spans="1:5" x14ac:dyDescent="0.2">
      <c r="A14" s="11" t="s">
        <v>17424</v>
      </c>
      <c r="B14" s="11">
        <f>COUNTIFS(Controls!C122:C139,"ACN-*")</f>
        <v>18</v>
      </c>
      <c r="C14" s="18" t="str">
        <f>IFERROR(AVERAGEIF(Controls!U122:U139,"&lt;&gt;",Controls!U122:U139),"")</f>
        <v/>
      </c>
      <c r="D14" s="18" t="str">
        <f>IFERROR(AVERAGEIF(Controls!V122:V139,"&lt;&gt;",Controls!V122:V139),"")</f>
        <v/>
      </c>
      <c r="E14" s="19" t="str">
        <f>IFERROR(SUMPRODUCT((Controls!U122:U139&lt;&gt;"")*(Controls!U122:U139&gt;=Controls!V122:V139))/COUNTIF(Controls!U122:U139,"&lt;&gt;"),"")</f>
        <v/>
      </c>
    </row>
    <row r="15" spans="1:5" x14ac:dyDescent="0.2">
      <c r="A15" s="11" t="s">
        <v>17425</v>
      </c>
      <c r="B15" s="11">
        <f>COUNTIFS(Controls!C140:C161,"SSO-*")</f>
        <v>22</v>
      </c>
      <c r="C15" s="18" t="str">
        <f>IFERROR(AVERAGEIF(Controls!U140:U161,"&lt;&gt;",Controls!U140:U161),"")</f>
        <v/>
      </c>
      <c r="D15" s="18" t="str">
        <f>IFERROR(AVERAGEIF(Controls!V140:V161,"&lt;&gt;",Controls!V140:V161),"")</f>
        <v/>
      </c>
      <c r="E15" s="19" t="str">
        <f>IFERROR(SUMPRODUCT((Controls!U140:U161&lt;&gt;"")*(Controls!U140:U161&gt;=Controls!V140:V161))/COUNTIF(Controls!U140:U161,"&lt;&gt;"),"")</f>
        <v/>
      </c>
    </row>
    <row r="16" spans="1:5" x14ac:dyDescent="0.2">
      <c r="A16" s="11" t="s">
        <v>17426</v>
      </c>
      <c r="B16" s="11">
        <f>COUNTIFS(Controls!C162:C182,"PAM-*")</f>
        <v>21</v>
      </c>
      <c r="C16" s="18" t="str">
        <f>IFERROR(AVERAGEIF(Controls!U162:U182,"&lt;&gt;",Controls!U162:U182),"")</f>
        <v/>
      </c>
      <c r="D16" s="18" t="str">
        <f>IFERROR(AVERAGEIF(Controls!V162:V182,"&lt;&gt;",Controls!V162:V182),"")</f>
        <v/>
      </c>
      <c r="E16" s="19" t="str">
        <f>IFERROR(SUMPRODUCT((Controls!U162:U182&lt;&gt;"")*(Controls!U162:U182&gt;=Controls!V162:V182))/COUNTIF(Controls!U162:U182,"&lt;&gt;"),"")</f>
        <v/>
      </c>
    </row>
    <row r="17" spans="1:5" x14ac:dyDescent="0.2">
      <c r="A17" s="11" t="s">
        <v>17427</v>
      </c>
      <c r="B17" s="11">
        <f>COUNTIFS(Controls!C183:C203,"MFA-*")</f>
        <v>21</v>
      </c>
      <c r="C17" s="18" t="str">
        <f>IFERROR(AVERAGEIF(Controls!U183:U203,"&lt;&gt;",Controls!U183:U203),"")</f>
        <v/>
      </c>
      <c r="D17" s="18" t="str">
        <f>IFERROR(AVERAGEIF(Controls!V183:V203,"&lt;&gt;",Controls!V183:V203),"")</f>
        <v/>
      </c>
      <c r="E17" s="19" t="str">
        <f>IFERROR(SUMPRODUCT((Controls!U183:U203&lt;&gt;"")*(Controls!U183:U203&gt;=Controls!V183:V203))/COUNTIF(Controls!U183:U203,"&lt;&gt;"),"")</f>
        <v/>
      </c>
    </row>
    <row r="18" spans="1:5" x14ac:dyDescent="0.2">
      <c r="A18" s="11" t="s">
        <v>17428</v>
      </c>
      <c r="B18" s="11">
        <f>COUNTIFS(Controls!C204:C225,"CSM-*")</f>
        <v>22</v>
      </c>
      <c r="C18" s="18" t="str">
        <f>IFERROR(AVERAGEIF(Controls!U204:U225,"&lt;&gt;",Controls!U204:U225),"")</f>
        <v/>
      </c>
      <c r="D18" s="18" t="str">
        <f>IFERROR(AVERAGEIF(Controls!V204:V225,"&lt;&gt;",Controls!V204:V225),"")</f>
        <v/>
      </c>
      <c r="E18" s="19" t="str">
        <f>IFERROR(SUMPRODUCT((Controls!U204:U225&lt;&gt;"")*(Controls!U204:U225&gt;=Controls!V204:V225))/COUNTIF(Controls!U204:U225,"&lt;&gt;"),"")</f>
        <v/>
      </c>
    </row>
    <row r="19" spans="1:5" x14ac:dyDescent="0.2">
      <c r="A19" s="20" t="s">
        <v>17429</v>
      </c>
      <c r="B19" s="11">
        <f>COUNTIF(Controls!A122:A225,"Identity and Access Management")</f>
        <v>104</v>
      </c>
      <c r="C19" s="18" t="str">
        <f>IFERROR(AVERAGEIF(Controls!U122:U225,"&lt;&gt;",Controls!U122:U225),"")</f>
        <v/>
      </c>
      <c r="D19" s="18" t="str">
        <f>IFERROR(AVERAGEIF(Controls!V122:V225,"&lt;&gt;",Controls!V122:V225),"")</f>
        <v/>
      </c>
      <c r="E19" s="19" t="str">
        <f>IFERROR(SUMPRODUCT((Controls!U122:U225&lt;&gt;"")*(Controls!U122:U225&gt;=Controls!V122:V225))/COUNTIF(Controls!U122:U225,"&lt;&gt;"),"")</f>
        <v/>
      </c>
    </row>
    <row r="20" spans="1:5" x14ac:dyDescent="0.2">
      <c r="A20" s="17" t="s">
        <v>3487</v>
      </c>
    </row>
    <row r="21" spans="1:5" x14ac:dyDescent="0.2">
      <c r="A21" s="11" t="s">
        <v>17430</v>
      </c>
      <c r="B21" s="11">
        <f>COUNTIFS(Controls!C226:C247,"ZTA-*")</f>
        <v>22</v>
      </c>
      <c r="C21" s="18" t="str">
        <f>IFERROR(AVERAGEIF(Controls!U226:U247,"&lt;&gt;",Controls!U226:U247),"")</f>
        <v/>
      </c>
      <c r="D21" s="18" t="str">
        <f>IFERROR(AVERAGEIF(Controls!V226:V247,"&lt;&gt;",Controls!V226:V247),"")</f>
        <v/>
      </c>
      <c r="E21" s="19" t="str">
        <f>IFERROR(SUMPRODUCT((Controls!U226:U247&lt;&gt;"")*(Controls!U226:U247&gt;=Controls!V226:V247))/COUNTIF(Controls!U226:U247,"&lt;&gt;"),"")</f>
        <v/>
      </c>
    </row>
    <row r="22" spans="1:5" x14ac:dyDescent="0.2">
      <c r="A22" s="11" t="s">
        <v>17431</v>
      </c>
      <c r="B22" s="11">
        <f>COUNTIFS(Controls!C248:C268,"MSN-*")</f>
        <v>21</v>
      </c>
      <c r="C22" s="18" t="str">
        <f>IFERROR(AVERAGEIF(Controls!U248:U268,"&lt;&gt;",Controls!U248:U268),"")</f>
        <v/>
      </c>
      <c r="D22" s="18" t="str">
        <f>IFERROR(AVERAGEIF(Controls!V248:V268,"&lt;&gt;",Controls!V248:V268),"")</f>
        <v/>
      </c>
      <c r="E22" s="19" t="str">
        <f>IFERROR(SUMPRODUCT((Controls!U248:U268&lt;&gt;"")*(Controls!U248:U268&gt;=Controls!V248:V268))/COUNTIF(Controls!U248:U268,"&lt;&gt;"),"")</f>
        <v/>
      </c>
    </row>
    <row r="23" spans="1:5" ht="28" x14ac:dyDescent="0.2">
      <c r="A23" s="11" t="s">
        <v>17432</v>
      </c>
      <c r="B23" s="11">
        <f>COUNTIFS(Controls!C269:C290,"IPS-*")</f>
        <v>22</v>
      </c>
      <c r="C23" s="18" t="str">
        <f>IFERROR(AVERAGEIF(Controls!U269:U290,"&lt;&gt;",Controls!U269:U290),"")</f>
        <v/>
      </c>
      <c r="D23" s="18" t="str">
        <f>IFERROR(AVERAGEIF(Controls!V269:V290,"&lt;&gt;",Controls!V269:V290),"")</f>
        <v/>
      </c>
      <c r="E23" s="19" t="str">
        <f>IFERROR(SUMPRODUCT((Controls!U269:U290&lt;&gt;"")*(Controls!U269:U290&gt;=Controls!V269:V290))/COUNTIF(Controls!U269:U290,"&lt;&gt;"),"")</f>
        <v/>
      </c>
    </row>
    <row r="24" spans="1:5" x14ac:dyDescent="0.2">
      <c r="A24" s="11" t="s">
        <v>17433</v>
      </c>
      <c r="B24" s="11">
        <f>COUNTIFS(Controls!C291:C312,"SDN-*")</f>
        <v>22</v>
      </c>
      <c r="C24" s="18" t="str">
        <f>IFERROR(AVERAGEIF(Controls!U291:U312,"&lt;&gt;",Controls!U291:U312),"")</f>
        <v/>
      </c>
      <c r="D24" s="18" t="str">
        <f>IFERROR(AVERAGEIF(Controls!V291:V312,"&lt;&gt;",Controls!V291:V312),"")</f>
        <v/>
      </c>
      <c r="E24" s="19" t="str">
        <f>IFERROR(SUMPRODUCT((Controls!U291:U312&lt;&gt;"")*(Controls!U291:U312&gt;=Controls!V291:V312))/COUNTIF(Controls!U291:U312,"&lt;&gt;"),"")</f>
        <v/>
      </c>
    </row>
    <row r="25" spans="1:5" x14ac:dyDescent="0.2">
      <c r="A25" s="11" t="s">
        <v>17434</v>
      </c>
      <c r="B25" s="11">
        <f>COUNTIFS(Controls!C313:C334,"CHE-*")</f>
        <v>22</v>
      </c>
      <c r="C25" s="18" t="str">
        <f>IFERROR(AVERAGEIF(Controls!U313:U334,"&lt;&gt;",Controls!U313:U334),"")</f>
        <v/>
      </c>
      <c r="D25" s="18" t="str">
        <f>IFERROR(AVERAGEIF(Controls!V313:V334,"&lt;&gt;",Controls!V313:V334),"")</f>
        <v/>
      </c>
      <c r="E25" s="19" t="str">
        <f>IFERROR(SUMPRODUCT((Controls!U313:U334&lt;&gt;"")*(Controls!U313:U334&gt;=Controls!V313:V334))/COUNTIF(Controls!U313:U334,"&lt;&gt;"),"")</f>
        <v/>
      </c>
    </row>
    <row r="26" spans="1:5" x14ac:dyDescent="0.2">
      <c r="A26" s="20" t="s">
        <v>17435</v>
      </c>
      <c r="B26" s="11">
        <f>COUNTIF(Controls!A226:A334,"Network and Security Architecture")</f>
        <v>109</v>
      </c>
      <c r="C26" s="18" t="str">
        <f>IFERROR(AVERAGEIF(Controls!U226:U334,"&lt;&gt;",Controls!U226:U334),"")</f>
        <v/>
      </c>
      <c r="D26" s="18" t="str">
        <f>IFERROR(AVERAGEIF(Controls!V226:V334,"&lt;&gt;",Controls!V226:V334),"")</f>
        <v/>
      </c>
      <c r="E26" s="19" t="str">
        <f>IFERROR(SUMPRODUCT((Controls!U226:U334&lt;&gt;"")*(Controls!U226:U334&gt;=Controls!V226:V334))/COUNTIF(Controls!U226:U334,"&lt;&gt;"),"")</f>
        <v/>
      </c>
    </row>
    <row r="27" spans="1:5" x14ac:dyDescent="0.2">
      <c r="A27" s="17" t="s">
        <v>5100</v>
      </c>
    </row>
    <row r="28" spans="1:5" x14ac:dyDescent="0.2">
      <c r="A28" s="11" t="s">
        <v>17436</v>
      </c>
      <c r="B28" s="11">
        <f>COUNTIFS(Controls!C335:C356,"SSD-*")</f>
        <v>22</v>
      </c>
      <c r="C28" s="18" t="str">
        <f>IFERROR(AVERAGEIF(Controls!U335:U356,"&lt;&gt;",Controls!U335:U356),"")</f>
        <v/>
      </c>
      <c r="D28" s="18" t="str">
        <f>IFERROR(AVERAGEIF(Controls!V335:V356,"&lt;&gt;",Controls!V335:V356),"")</f>
        <v/>
      </c>
      <c r="E28" s="19" t="str">
        <f>IFERROR(SUMPRODUCT((Controls!U335:U356&lt;&gt;"")*(Controls!U335:U356&gt;=Controls!V335:V356))/COUNTIF(Controls!U335:U356,"&lt;&gt;"),"")</f>
        <v/>
      </c>
    </row>
    <row r="29" spans="1:5" x14ac:dyDescent="0.2">
      <c r="A29" s="11" t="s">
        <v>17437</v>
      </c>
      <c r="B29" s="11">
        <f>COUNTIFS(Controls!C357:C378,"SBM-*")</f>
        <v>22</v>
      </c>
      <c r="C29" s="18" t="str">
        <f>IFERROR(AVERAGEIF(Controls!U357:U378,"&lt;&gt;",Controls!U357:U378),"")</f>
        <v/>
      </c>
      <c r="D29" s="18" t="str">
        <f>IFERROR(AVERAGEIF(Controls!V357:V378,"&lt;&gt;",Controls!V357:V378),"")</f>
        <v/>
      </c>
      <c r="E29" s="19" t="str">
        <f>IFERROR(SUMPRODUCT((Controls!U357:U378&lt;&gt;"")*(Controls!U357:U378&gt;=Controls!V357:V378))/COUNTIF(Controls!U357:U378,"&lt;&gt;"),"")</f>
        <v/>
      </c>
    </row>
    <row r="30" spans="1:5" x14ac:dyDescent="0.2">
      <c r="A30" s="11" t="s">
        <v>17438</v>
      </c>
      <c r="B30" s="11">
        <f>COUNTIFS(Controls!C379:C401,"EKM-*")</f>
        <v>23</v>
      </c>
      <c r="C30" s="18" t="str">
        <f>IFERROR(AVERAGEIF(Controls!U379:U401,"&lt;&gt;",Controls!U379:U401),"")</f>
        <v/>
      </c>
      <c r="D30" s="18" t="str">
        <f>IFERROR(AVERAGEIF(Controls!V379:V401,"&lt;&gt;",Controls!V379:V401),"")</f>
        <v/>
      </c>
      <c r="E30" s="19" t="str">
        <f>IFERROR(SUMPRODUCT((Controls!U379:U401&lt;&gt;"")*(Controls!U379:U401&gt;=Controls!V379:V401))/COUNTIF(Controls!U379:U401,"&lt;&gt;"),"")</f>
        <v/>
      </c>
    </row>
    <row r="31" spans="1:5" x14ac:dyDescent="0.2">
      <c r="A31" s="11" t="s">
        <v>17439</v>
      </c>
      <c r="B31" s="11">
        <f>COUNTIFS(Controls!C402:C424,"VPM-*")</f>
        <v>23</v>
      </c>
      <c r="C31" s="18" t="str">
        <f>IFERROR(AVERAGEIF(Controls!U402:U424,"&lt;&gt;",Controls!U402:U424),"")</f>
        <v/>
      </c>
      <c r="D31" s="18" t="str">
        <f>IFERROR(AVERAGEIF(Controls!V402:V424,"&lt;&gt;",Controls!V402:V424),"")</f>
        <v/>
      </c>
      <c r="E31" s="19" t="str">
        <f>IFERROR(SUMPRODUCT((Controls!U402:U424&lt;&gt;"")*(Controls!U402:U424&gt;=Controls!V402:V424))/COUNTIF(Controls!U402:U424,"&lt;&gt;"),"")</f>
        <v/>
      </c>
    </row>
    <row r="32" spans="1:5" x14ac:dyDescent="0.2">
      <c r="A32" s="11" t="s">
        <v>17440</v>
      </c>
      <c r="B32" s="11">
        <f>COUNTIFS(Controls!C425:C446,"API-*")</f>
        <v>22</v>
      </c>
      <c r="C32" s="18" t="str">
        <f>IFERROR(AVERAGEIF(Controls!U425:U446,"&lt;&gt;",Controls!U425:U446),"")</f>
        <v/>
      </c>
      <c r="D32" s="18" t="str">
        <f>IFERROR(AVERAGEIF(Controls!V425:V446,"&lt;&gt;",Controls!V425:V446),"")</f>
        <v/>
      </c>
      <c r="E32" s="19" t="str">
        <f>IFERROR(SUMPRODUCT((Controls!U425:U446&lt;&gt;"")*(Controls!U425:U446&gt;=Controls!V425:V446))/COUNTIF(Controls!U425:U446,"&lt;&gt;"),"")</f>
        <v/>
      </c>
    </row>
    <row r="33" spans="1:5" x14ac:dyDescent="0.2">
      <c r="A33" s="20" t="s">
        <v>17441</v>
      </c>
      <c r="B33" s="11">
        <f>COUNTIF(Controls!A335:A446,"Application Security")</f>
        <v>112</v>
      </c>
      <c r="C33" s="18" t="str">
        <f>IFERROR(AVERAGEIF(Controls!U335:U446,"&lt;&gt;",Controls!U335:U446),"")</f>
        <v/>
      </c>
      <c r="D33" s="18" t="str">
        <f>IFERROR(AVERAGEIF(Controls!V335:V446,"&lt;&gt;",Controls!V335:V446),"")</f>
        <v/>
      </c>
      <c r="E33" s="19" t="str">
        <f>IFERROR(SUMPRODUCT((Controls!U335:U446&lt;&gt;"")*(Controls!U335:U446&gt;=Controls!V335:V446))/COUNTIF(Controls!U335:U446,"&lt;&gt;"),"")</f>
        <v/>
      </c>
    </row>
    <row r="34" spans="1:5" x14ac:dyDescent="0.2">
      <c r="A34" s="17" t="s">
        <v>6749</v>
      </c>
    </row>
    <row r="35" spans="1:5" x14ac:dyDescent="0.2">
      <c r="A35" s="11" t="s">
        <v>17442</v>
      </c>
      <c r="B35" s="11">
        <f>COUNTIFS(Controls!C447:C467,"DCL-*")</f>
        <v>21</v>
      </c>
      <c r="C35" s="18" t="str">
        <f>IFERROR(AVERAGEIF(Controls!U447:U467,"&lt;&gt;",Controls!U447:U467),"")</f>
        <v/>
      </c>
      <c r="D35" s="18" t="str">
        <f>IFERROR(AVERAGEIF(Controls!V447:V467,"&lt;&gt;",Controls!V447:V467),"")</f>
        <v/>
      </c>
      <c r="E35" s="19" t="str">
        <f>IFERROR(SUMPRODUCT((Controls!U447:U467&lt;&gt;"")*(Controls!U447:U467&gt;=Controls!V447:V467))/COUNTIF(Controls!U447:U467,"&lt;&gt;"),"")</f>
        <v/>
      </c>
    </row>
    <row r="36" spans="1:5" x14ac:dyDescent="0.2">
      <c r="A36" s="11" t="s">
        <v>17443</v>
      </c>
      <c r="B36" s="11">
        <f>COUNTIFS(Controls!C468:C488,"DLM-*")</f>
        <v>21</v>
      </c>
      <c r="C36" s="18" t="str">
        <f>IFERROR(AVERAGEIF(Controls!U468:U488,"&lt;&gt;",Controls!U468:U488),"")</f>
        <v/>
      </c>
      <c r="D36" s="18" t="str">
        <f>IFERROR(AVERAGEIF(Controls!V468:V488,"&lt;&gt;",Controls!V468:V488),"")</f>
        <v/>
      </c>
      <c r="E36" s="19" t="str">
        <f>IFERROR(SUMPRODUCT((Controls!U468:U488&lt;&gt;"")*(Controls!U468:U488&gt;=Controls!V468:V488))/COUNTIF(Controls!U468:U488,"&lt;&gt;"),"")</f>
        <v/>
      </c>
    </row>
    <row r="37" spans="1:5" x14ac:dyDescent="0.2">
      <c r="A37" s="11" t="s">
        <v>17444</v>
      </c>
      <c r="B37" s="11">
        <f>COUNTIFS(Controls!C489:C509,"DRS-*")</f>
        <v>21</v>
      </c>
      <c r="C37" s="18" t="str">
        <f>IFERROR(AVERAGEIF(Controls!U489:U509,"&lt;&gt;",Controls!U489:U509),"")</f>
        <v/>
      </c>
      <c r="D37" s="18" t="str">
        <f>IFERROR(AVERAGEIF(Controls!V489:V509,"&lt;&gt;",Controls!V489:V509),"")</f>
        <v/>
      </c>
      <c r="E37" s="19" t="str">
        <f>IFERROR(SUMPRODUCT((Controls!U489:U509&lt;&gt;"")*(Controls!U489:U509&gt;=Controls!V489:V509))/COUNTIF(Controls!U489:U509,"&lt;&gt;"),"")</f>
        <v/>
      </c>
    </row>
    <row r="38" spans="1:5" x14ac:dyDescent="0.2">
      <c r="A38" s="11" t="s">
        <v>17445</v>
      </c>
      <c r="B38" s="11">
        <f>COUNTIFS(Controls!C510:C530,"UDR-*")</f>
        <v>21</v>
      </c>
      <c r="C38" s="18" t="str">
        <f>IFERROR(AVERAGEIF(Controls!U510:U530,"&lt;&gt;",Controls!U510:U530),"")</f>
        <v/>
      </c>
      <c r="D38" s="18" t="str">
        <f>IFERROR(AVERAGEIF(Controls!V510:V530,"&lt;&gt;",Controls!V510:V530),"")</f>
        <v/>
      </c>
      <c r="E38" s="19" t="str">
        <f>IFERROR(SUMPRODUCT((Controls!U510:U530&lt;&gt;"")*(Controls!U510:U530&gt;=Controls!V510:V530))/COUNTIF(Controls!U510:U530,"&lt;&gt;"),"")</f>
        <v/>
      </c>
    </row>
    <row r="39" spans="1:5" x14ac:dyDescent="0.2">
      <c r="A39" s="11" t="s">
        <v>17446</v>
      </c>
      <c r="B39" s="11">
        <f>COUNTIFS(Controls!C531:C553,"DLP-*")</f>
        <v>23</v>
      </c>
      <c r="C39" s="18" t="str">
        <f>IFERROR(AVERAGEIF(Controls!U531:U553,"&lt;&gt;",Controls!U531:U553),"")</f>
        <v/>
      </c>
      <c r="D39" s="18" t="str">
        <f>IFERROR(AVERAGEIF(Controls!V531:V553,"&lt;&gt;",Controls!V531:V553),"")</f>
        <v/>
      </c>
      <c r="E39" s="19" t="str">
        <f>IFERROR(SUMPRODUCT((Controls!U531:U553&lt;&gt;"")*(Controls!U531:U553&gt;=Controls!V531:V553))/COUNTIF(Controls!U531:U553,"&lt;&gt;"),"")</f>
        <v/>
      </c>
    </row>
    <row r="40" spans="1:5" x14ac:dyDescent="0.2">
      <c r="A40" s="20" t="s">
        <v>17447</v>
      </c>
      <c r="B40" s="11">
        <f>COUNTIF(Controls!A447:A553,"Data Governance and Privacy")</f>
        <v>107</v>
      </c>
      <c r="C40" s="18" t="str">
        <f>IFERROR(AVERAGEIF(Controls!U447:U553,"&lt;&gt;",Controls!U447:U553),"")</f>
        <v/>
      </c>
      <c r="D40" s="18" t="str">
        <f>IFERROR(AVERAGEIF(Controls!V447:V553,"&lt;&gt;",Controls!V447:V553),"")</f>
        <v/>
      </c>
      <c r="E40" s="19" t="str">
        <f>IFERROR(SUMPRODUCT((Controls!U447:U553&lt;&gt;"")*(Controls!U447:U553&gt;=Controls!V447:V553))/COUNTIF(Controls!U447:U553,"&lt;&gt;"),"")</f>
        <v/>
      </c>
    </row>
    <row r="41" spans="1:5" x14ac:dyDescent="0.2">
      <c r="A41" s="17" t="s">
        <v>8324</v>
      </c>
    </row>
    <row r="42" spans="1:5" x14ac:dyDescent="0.2">
      <c r="A42" s="11" t="s">
        <v>17448</v>
      </c>
      <c r="B42" s="11">
        <f>COUNTIFS(Controls!C554:C575,"HSA-*")</f>
        <v>22</v>
      </c>
      <c r="C42" s="18" t="str">
        <f>IFERROR(AVERAGEIF(Controls!U554:U575,"&lt;&gt;",Controls!U554:U575),"")</f>
        <v/>
      </c>
      <c r="D42" s="18" t="str">
        <f>IFERROR(AVERAGEIF(Controls!V554:V575,"&lt;&gt;",Controls!V554:V575),"")</f>
        <v/>
      </c>
      <c r="E42" s="19" t="str">
        <f>IFERROR(SUMPRODUCT((Controls!U554:U575&lt;&gt;"")*(Controls!U554:U575&gt;=Controls!V554:V575))/COUNTIF(Controls!U554:U575,"&lt;&gt;"),"")</f>
        <v/>
      </c>
    </row>
    <row r="43" spans="1:5" x14ac:dyDescent="0.2">
      <c r="A43" s="11" t="s">
        <v>17449</v>
      </c>
      <c r="B43" s="11">
        <f>COUNTIFS(Controls!C576:C597,"CCM-*")</f>
        <v>22</v>
      </c>
      <c r="C43" s="18" t="str">
        <f>IFERROR(AVERAGEIF(Controls!U576:U597,"&lt;&gt;",Controls!U576:U597),"")</f>
        <v/>
      </c>
      <c r="D43" s="18" t="str">
        <f>IFERROR(AVERAGEIF(Controls!V576:V597,"&lt;&gt;",Controls!V576:V597),"")</f>
        <v/>
      </c>
      <c r="E43" s="19" t="str">
        <f>IFERROR(SUMPRODUCT((Controls!U576:U597&lt;&gt;"")*(Controls!U576:U597&gt;=Controls!V576:V597))/COUNTIF(Controls!U576:U597,"&lt;&gt;"),"")</f>
        <v/>
      </c>
    </row>
    <row r="44" spans="1:5" x14ac:dyDescent="0.2">
      <c r="A44" s="11" t="s">
        <v>17450</v>
      </c>
      <c r="B44" s="11">
        <f>COUNTIFS(Controls!C598:C617,"BSC-*")</f>
        <v>20</v>
      </c>
      <c r="C44" s="18" t="str">
        <f>IFERROR(AVERAGEIF(Controls!U598:U617,"&lt;&gt;",Controls!U598:U617),"")</f>
        <v/>
      </c>
      <c r="D44" s="18" t="str">
        <f>IFERROR(AVERAGEIF(Controls!V598:V617,"&lt;&gt;",Controls!V598:V617),"")</f>
        <v/>
      </c>
      <c r="E44" s="19" t="str">
        <f>IFERROR(SUMPRODUCT((Controls!U598:U617&lt;&gt;"")*(Controls!U598:U617&gt;=Controls!V598:V617))/COUNTIF(Controls!U598:U617,"&lt;&gt;"),"")</f>
        <v/>
      </c>
    </row>
    <row r="45" spans="1:5" x14ac:dyDescent="0.2">
      <c r="A45" s="11" t="s">
        <v>17451</v>
      </c>
      <c r="B45" s="11">
        <f>COUNTIFS(Controls!C618:C639,"MRM-*")</f>
        <v>22</v>
      </c>
      <c r="C45" s="18" t="str">
        <f>IFERROR(AVERAGEIF(Controls!U618:U639,"&lt;&gt;",Controls!U618:U639),"")</f>
        <v/>
      </c>
      <c r="D45" s="18" t="str">
        <f>IFERROR(AVERAGEIF(Controls!V618:V639,"&lt;&gt;",Controls!V618:V639),"")</f>
        <v/>
      </c>
      <c r="E45" s="19" t="str">
        <f>IFERROR(SUMPRODUCT((Controls!U618:U639&lt;&gt;"")*(Controls!U618:U639&gt;=Controls!V618:V639))/COUNTIF(Controls!U618:U639,"&lt;&gt;"),"")</f>
        <v/>
      </c>
    </row>
    <row r="46" spans="1:5" x14ac:dyDescent="0.2">
      <c r="A46" s="20" t="s">
        <v>17452</v>
      </c>
      <c r="B46" s="11">
        <f>COUNTIF(Controls!A554:A639,"Asset and Configuration Management")</f>
        <v>86</v>
      </c>
      <c r="C46" s="18" t="str">
        <f>IFERROR(AVERAGEIF(Controls!U554:U639,"&lt;&gt;",Controls!U554:U639),"")</f>
        <v/>
      </c>
      <c r="D46" s="18" t="str">
        <f>IFERROR(AVERAGEIF(Controls!V554:V639,"&lt;&gt;",Controls!V554:V639),"")</f>
        <v/>
      </c>
      <c r="E46" s="19" t="str">
        <f>IFERROR(SUMPRODUCT((Controls!U554:U639&lt;&gt;"")*(Controls!U554:U639&gt;=Controls!V554:V639))/COUNTIF(Controls!U554:U639,"&lt;&gt;"),"")</f>
        <v/>
      </c>
    </row>
    <row r="47" spans="1:5" x14ac:dyDescent="0.2">
      <c r="A47" s="17" t="s">
        <v>9548</v>
      </c>
    </row>
    <row r="48" spans="1:5" x14ac:dyDescent="0.2">
      <c r="A48" s="11" t="s">
        <v>17453</v>
      </c>
      <c r="B48" s="11">
        <f>COUNTIFS(Controls!C640:C662,"IDR-*")</f>
        <v>23</v>
      </c>
      <c r="C48" s="18" t="str">
        <f>IFERROR(AVERAGEIF(Controls!U640:U662,"&lt;&gt;",Controls!U640:U662),"")</f>
        <v/>
      </c>
      <c r="D48" s="18" t="str">
        <f>IFERROR(AVERAGEIF(Controls!V640:V662,"&lt;&gt;",Controls!V640:V662),"")</f>
        <v/>
      </c>
      <c r="E48" s="19" t="str">
        <f>IFERROR(SUMPRODUCT((Controls!U640:U662&lt;&gt;"")*(Controls!U640:U662&gt;=Controls!V640:V662))/COUNTIF(Controls!U640:U662,"&lt;&gt;"),"")</f>
        <v/>
      </c>
    </row>
    <row r="49" spans="1:5" x14ac:dyDescent="0.2">
      <c r="A49" s="11" t="s">
        <v>17454</v>
      </c>
      <c r="B49" s="11">
        <f>COUNTIFS(Controls!C663:C685,"TIH-*")</f>
        <v>23</v>
      </c>
      <c r="C49" s="18" t="str">
        <f>IFERROR(AVERAGEIF(Controls!U663:U685,"&lt;&gt;",Controls!U663:U685),"")</f>
        <v/>
      </c>
      <c r="D49" s="18" t="str">
        <f>IFERROR(AVERAGEIF(Controls!V663:V685,"&lt;&gt;",Controls!V663:V685),"")</f>
        <v/>
      </c>
      <c r="E49" s="19" t="str">
        <f>IFERROR(SUMPRODUCT((Controls!U663:U685&lt;&gt;"")*(Controls!U663:U685&gt;=Controls!V663:V685))/COUNTIF(Controls!U663:U685,"&lt;&gt;"),"")</f>
        <v/>
      </c>
    </row>
    <row r="50" spans="1:5" x14ac:dyDescent="0.2">
      <c r="A50" s="11" t="s">
        <v>17455</v>
      </c>
      <c r="B50" s="11">
        <f>COUNTIFS(Controls!C686:C708,"SMS-*")</f>
        <v>23</v>
      </c>
      <c r="C50" s="18" t="str">
        <f>IFERROR(AVERAGEIF(Controls!U686:U708,"&lt;&gt;",Controls!U686:U708),"")</f>
        <v/>
      </c>
      <c r="D50" s="18" t="str">
        <f>IFERROR(AVERAGEIF(Controls!V686:V708,"&lt;&gt;",Controls!V686:V708),"")</f>
        <v/>
      </c>
      <c r="E50" s="19" t="str">
        <f>IFERROR(SUMPRODUCT((Controls!U686:U708&lt;&gt;"")*(Controls!U686:U708&gt;=Controls!V686:V708))/COUNTIF(Controls!U686:U708,"&lt;&gt;"),"")</f>
        <v/>
      </c>
    </row>
    <row r="51" spans="1:5" x14ac:dyDescent="0.2">
      <c r="A51" s="11" t="s">
        <v>17456</v>
      </c>
      <c r="B51" s="11">
        <f>COUNTIFS(Controls!C709:C730,"XDR-*")</f>
        <v>22</v>
      </c>
      <c r="C51" s="18" t="str">
        <f>IFERROR(AVERAGEIF(Controls!U709:U730,"&lt;&gt;",Controls!U709:U730),"")</f>
        <v/>
      </c>
      <c r="D51" s="18" t="str">
        <f>IFERROR(AVERAGEIF(Controls!V709:V730,"&lt;&gt;",Controls!V709:V730),"")</f>
        <v/>
      </c>
      <c r="E51" s="19" t="str">
        <f>IFERROR(SUMPRODUCT((Controls!U709:U730&lt;&gt;"")*(Controls!U709:U730&gt;=Controls!V709:V730))/COUNTIF(Controls!U709:U730,"&lt;&gt;"),"")</f>
        <v/>
      </c>
    </row>
    <row r="52" spans="1:5" x14ac:dyDescent="0.2">
      <c r="A52" s="11" t="s">
        <v>17457</v>
      </c>
      <c r="B52" s="11">
        <f>COUNTIFS(Controls!C731:C753,"RBP-*")</f>
        <v>23</v>
      </c>
      <c r="C52" s="18" t="str">
        <f>IFERROR(AVERAGEIF(Controls!U731:U753,"&lt;&gt;",Controls!U731:U753),"")</f>
        <v/>
      </c>
      <c r="D52" s="18" t="str">
        <f>IFERROR(AVERAGEIF(Controls!V731:V753,"&lt;&gt;",Controls!V731:V753),"")</f>
        <v/>
      </c>
      <c r="E52" s="19" t="str">
        <f>IFERROR(SUMPRODUCT((Controls!U731:U753&lt;&gt;"")*(Controls!U731:U753&gt;=Controls!V731:V753))/COUNTIF(Controls!U731:U753,"&lt;&gt;"),"")</f>
        <v/>
      </c>
    </row>
    <row r="53" spans="1:5" x14ac:dyDescent="0.2">
      <c r="A53" s="11" t="s">
        <v>17458</v>
      </c>
      <c r="B53" s="11">
        <f>COUNTIFS(Controls!C754:C775,"MDF-*")</f>
        <v>22</v>
      </c>
      <c r="C53" s="18" t="str">
        <f>IFERROR(AVERAGEIF(Controls!U754:U775,"&lt;&gt;",Controls!U754:U775),"")</f>
        <v/>
      </c>
      <c r="D53" s="18" t="str">
        <f>IFERROR(AVERAGEIF(Controls!V754:V775,"&lt;&gt;",Controls!V754:V775),"")</f>
        <v/>
      </c>
      <c r="E53" s="19" t="str">
        <f>IFERROR(SUMPRODUCT((Controls!U754:U775&lt;&gt;"")*(Controls!U754:U775&gt;=Controls!V754:V775))/COUNTIF(Controls!U754:U775,"&lt;&gt;"),"")</f>
        <v/>
      </c>
    </row>
    <row r="54" spans="1:5" x14ac:dyDescent="0.2">
      <c r="A54" s="20" t="s">
        <v>17459</v>
      </c>
      <c r="B54" s="11">
        <f>COUNTIF(Controls!A640:A775,"Threat Management and Security Operations")</f>
        <v>136</v>
      </c>
      <c r="C54" s="18" t="str">
        <f>IFERROR(AVERAGEIF(Controls!U640:U775,"&lt;&gt;",Controls!U640:U775),"")</f>
        <v/>
      </c>
      <c r="D54" s="18" t="str">
        <f>IFERROR(AVERAGEIF(Controls!V640:V775,"&lt;&gt;",Controls!V640:V775),"")</f>
        <v/>
      </c>
      <c r="E54" s="19" t="str">
        <f>IFERROR(SUMPRODUCT((Controls!U640:U775&lt;&gt;"")*(Controls!U640:U775&gt;=Controls!V640:V775))/COUNTIF(Controls!U640:U775,"&lt;&gt;"),"")</f>
        <v/>
      </c>
    </row>
    <row r="55" spans="1:5" x14ac:dyDescent="0.2">
      <c r="A55" s="17" t="s">
        <v>11549</v>
      </c>
    </row>
    <row r="56" spans="1:5" x14ac:dyDescent="0.2">
      <c r="A56" s="11" t="s">
        <v>17460</v>
      </c>
      <c r="B56" s="11">
        <f>COUNTIFS(Controls!C776:C797,"CSP-*")</f>
        <v>22</v>
      </c>
      <c r="C56" s="18" t="str">
        <f>IFERROR(AVERAGEIF(Controls!U776:U797,"&lt;&gt;",Controls!U776:U797),"")</f>
        <v/>
      </c>
      <c r="D56" s="18" t="str">
        <f>IFERROR(AVERAGEIF(Controls!V776:V797,"&lt;&gt;",Controls!V776:V797),"")</f>
        <v/>
      </c>
      <c r="E56" s="19" t="str">
        <f>IFERROR(SUMPRODUCT((Controls!U776:U797&lt;&gt;"")*(Controls!U776:U797&gt;=Controls!V776:V797))/COUNTIF(Controls!U776:U797,"&lt;&gt;"),"")</f>
        <v/>
      </c>
    </row>
    <row r="57" spans="1:5" x14ac:dyDescent="0.2">
      <c r="A57" s="20" t="s">
        <v>17461</v>
      </c>
      <c r="B57" s="11">
        <f>COUNTIF(Controls!A776:A797,"Cloud Security")</f>
        <v>22</v>
      </c>
      <c r="C57" s="18" t="str">
        <f>IFERROR(AVERAGEIF(Controls!U776:U797,"&lt;&gt;",Controls!U776:U797),"")</f>
        <v/>
      </c>
      <c r="D57" s="18" t="str">
        <f>IFERROR(AVERAGEIF(Controls!V776:V797,"&lt;&gt;",Controls!V776:V797),"")</f>
        <v/>
      </c>
      <c r="E57" s="19" t="str">
        <f>IFERROR(SUMPRODUCT((Controls!U776:U797&lt;&gt;"")*(Controls!U776:U797&gt;=Controls!V776:V797))/COUNTIF(Controls!U776:U797,"&lt;&gt;"),"")</f>
        <v/>
      </c>
    </row>
    <row r="58" spans="1:5" x14ac:dyDescent="0.2">
      <c r="A58" s="17" t="s">
        <v>11864</v>
      </c>
    </row>
    <row r="59" spans="1:5" x14ac:dyDescent="0.2">
      <c r="A59" s="11" t="s">
        <v>17462</v>
      </c>
      <c r="B59" s="11">
        <f>COUNTIFS(Controls!C798:C819,"IOT-*")</f>
        <v>22</v>
      </c>
      <c r="C59" s="18" t="str">
        <f>IFERROR(AVERAGEIF(Controls!U798:U819,"&lt;&gt;",Controls!U798:U819),"")</f>
        <v/>
      </c>
      <c r="D59" s="18" t="str">
        <f>IFERROR(AVERAGEIF(Controls!V798:V819,"&lt;&gt;",Controls!V798:V819),"")</f>
        <v/>
      </c>
      <c r="E59" s="19" t="str">
        <f>IFERROR(SUMPRODUCT((Controls!U798:U819&lt;&gt;"")*(Controls!U798:U819&gt;=Controls!V798:V819))/COUNTIF(Controls!U798:U819,"&lt;&gt;"),"")</f>
        <v/>
      </c>
    </row>
    <row r="60" spans="1:5" x14ac:dyDescent="0.2">
      <c r="A60" s="11" t="s">
        <v>17463</v>
      </c>
      <c r="B60" s="11">
        <f>COUNTIFS(Controls!C820:C841,"BCS-*")</f>
        <v>22</v>
      </c>
      <c r="C60" s="18" t="str">
        <f>IFERROR(AVERAGEIF(Controls!U820:U841,"&lt;&gt;",Controls!U820:U841),"")</f>
        <v/>
      </c>
      <c r="D60" s="18" t="str">
        <f>IFERROR(AVERAGEIF(Controls!V820:V841,"&lt;&gt;",Controls!V820:V841),"")</f>
        <v/>
      </c>
      <c r="E60" s="19" t="str">
        <f>IFERROR(SUMPRODUCT((Controls!U820:U841&lt;&gt;"")*(Controls!U820:U841&gt;=Controls!V820:V841))/COUNTIF(Controls!U820:U841,"&lt;&gt;"),"")</f>
        <v/>
      </c>
    </row>
    <row r="61" spans="1:5" x14ac:dyDescent="0.2">
      <c r="A61" s="11" t="s">
        <v>17464</v>
      </c>
      <c r="B61" s="11">
        <f>COUNTIFS(Controls!C842:C863,"SCI-*")</f>
        <v>22</v>
      </c>
      <c r="C61" s="18" t="str">
        <f>IFERROR(AVERAGEIF(Controls!U842:U863,"&lt;&gt;",Controls!U842:U863),"")</f>
        <v/>
      </c>
      <c r="D61" s="18" t="str">
        <f>IFERROR(AVERAGEIF(Controls!V842:V863,"&lt;&gt;",Controls!V842:V863),"")</f>
        <v/>
      </c>
      <c r="E61" s="19" t="str">
        <f>IFERROR(SUMPRODUCT((Controls!U842:U863&lt;&gt;"")*(Controls!U842:U863&gt;=Controls!V842:V863))/COUNTIF(Controls!U842:U863,"&lt;&gt;"),"")</f>
        <v/>
      </c>
    </row>
    <row r="62" spans="1:5" ht="28" x14ac:dyDescent="0.2">
      <c r="A62" s="20" t="s">
        <v>17465</v>
      </c>
      <c r="B62" s="11">
        <f>COUNTIF(Controls!A798:A863,"Cyber-Physical and Distributed Systems Security")</f>
        <v>66</v>
      </c>
      <c r="C62" s="18" t="str">
        <f>IFERROR(AVERAGEIF(Controls!U798:U863,"&lt;&gt;",Controls!U798:U863),"")</f>
        <v/>
      </c>
      <c r="D62" s="18" t="str">
        <f>IFERROR(AVERAGEIF(Controls!V798:V863,"&lt;&gt;",Controls!V798:V863),"")</f>
        <v/>
      </c>
      <c r="E62" s="19" t="str">
        <f>IFERROR(SUMPRODUCT((Controls!U798:U863&lt;&gt;"")*(Controls!U798:U863&gt;=Controls!V798:V863))/COUNTIF(Controls!U798:U863,"&lt;&gt;"),"")</f>
        <v/>
      </c>
    </row>
    <row r="63" spans="1:5" x14ac:dyDescent="0.2">
      <c r="A63" s="17" t="s">
        <v>12824</v>
      </c>
    </row>
    <row r="64" spans="1:5" x14ac:dyDescent="0.2">
      <c r="A64" s="11" t="s">
        <v>17466</v>
      </c>
      <c r="B64" s="11">
        <f>COUNTIFS(Controls!C864:C885,"FAC-*")</f>
        <v>22</v>
      </c>
      <c r="C64" s="18" t="str">
        <f>IFERROR(AVERAGEIF(Controls!U864:U885,"&lt;&gt;",Controls!U864:U885),"")</f>
        <v/>
      </c>
      <c r="D64" s="18" t="str">
        <f>IFERROR(AVERAGEIF(Controls!V864:V885,"&lt;&gt;",Controls!V864:V885),"")</f>
        <v/>
      </c>
      <c r="E64" s="19" t="str">
        <f>IFERROR(SUMPRODUCT((Controls!U864:U885&lt;&gt;"")*(Controls!U864:U885&gt;=Controls!V864:V885))/COUNTIF(Controls!U864:U885,"&lt;&gt;"),"")</f>
        <v/>
      </c>
    </row>
    <row r="65" spans="1:5" x14ac:dyDescent="0.2">
      <c r="A65" s="11" t="s">
        <v>17467</v>
      </c>
      <c r="B65" s="11">
        <f>COUNTIFS(Controls!C886:C907,"VEL-*")</f>
        <v>22</v>
      </c>
      <c r="C65" s="18" t="str">
        <f>IFERROR(AVERAGEIF(Controls!U886:U907,"&lt;&gt;",Controls!U886:U907),"")</f>
        <v/>
      </c>
      <c r="D65" s="18" t="str">
        <f>IFERROR(AVERAGEIF(Controls!V886:V907,"&lt;&gt;",Controls!V886:V907),"")</f>
        <v/>
      </c>
      <c r="E65" s="19" t="str">
        <f>IFERROR(SUMPRODUCT((Controls!U886:U907&lt;&gt;"")*(Controls!U886:U907&gt;=Controls!V886:V907))/COUNTIF(Controls!U886:U907,"&lt;&gt;"),"")</f>
        <v/>
      </c>
    </row>
    <row r="66" spans="1:5" x14ac:dyDescent="0.2">
      <c r="A66" s="11" t="s">
        <v>17468</v>
      </c>
      <c r="B66" s="11">
        <f>COUNTIFS(Controls!C908:C929,"EPC-*")</f>
        <v>22</v>
      </c>
      <c r="C66" s="18" t="str">
        <f>IFERROR(AVERAGEIF(Controls!U908:U929,"&lt;&gt;",Controls!U908:U929),"")</f>
        <v/>
      </c>
      <c r="D66" s="18" t="str">
        <f>IFERROR(AVERAGEIF(Controls!V908:V929,"&lt;&gt;",Controls!V908:V929),"")</f>
        <v/>
      </c>
      <c r="E66" s="19" t="str">
        <f>IFERROR(SUMPRODUCT((Controls!U908:U929&lt;&gt;"")*(Controls!U908:U929&gt;=Controls!V908:V929))/COUNTIF(Controls!U908:U929,"&lt;&gt;"),"")</f>
        <v/>
      </c>
    </row>
    <row r="67" spans="1:5" x14ac:dyDescent="0.2">
      <c r="A67" s="11" t="s">
        <v>17469</v>
      </c>
      <c r="B67" s="11">
        <f>COUNTIFS(Controls!C930:C951,"DDD-*")</f>
        <v>22</v>
      </c>
      <c r="C67" s="18" t="str">
        <f>IFERROR(AVERAGEIF(Controls!U930:U951,"&lt;&gt;",Controls!U930:U951),"")</f>
        <v/>
      </c>
      <c r="D67" s="18" t="str">
        <f>IFERROR(AVERAGEIF(Controls!V930:V951,"&lt;&gt;",Controls!V930:V951),"")</f>
        <v/>
      </c>
      <c r="E67" s="19" t="str">
        <f>IFERROR(SUMPRODUCT((Controls!U930:U951&lt;&gt;"")*(Controls!U930:U951&gt;=Controls!V930:V951))/COUNTIF(Controls!U930:U951,"&lt;&gt;"),"")</f>
        <v/>
      </c>
    </row>
    <row r="68" spans="1:5" x14ac:dyDescent="0.2">
      <c r="A68" s="11" t="s">
        <v>17470</v>
      </c>
      <c r="B68" s="11">
        <f>COUNTIFS(Controls!C952:C973,"VID-*")</f>
        <v>22</v>
      </c>
      <c r="C68" s="18" t="str">
        <f>IFERROR(AVERAGEIF(Controls!U952:U973,"&lt;&gt;",Controls!U952:U973),"")</f>
        <v/>
      </c>
      <c r="D68" s="18" t="str">
        <f>IFERROR(AVERAGEIF(Controls!V952:V973,"&lt;&gt;",Controls!V952:V973),"")</f>
        <v/>
      </c>
      <c r="E68" s="19" t="str">
        <f>IFERROR(SUMPRODUCT((Controls!U952:U973&lt;&gt;"")*(Controls!U952:U973&gt;=Controls!V952:V973))/COUNTIF(Controls!U952:U973,"&lt;&gt;"),"")</f>
        <v/>
      </c>
    </row>
    <row r="69" spans="1:5" x14ac:dyDescent="0.2">
      <c r="A69" s="20" t="s">
        <v>17471</v>
      </c>
      <c r="B69" s="11">
        <f>COUNTIF(Controls!A864:A973,"Physical and Environmental Security")</f>
        <v>110</v>
      </c>
      <c r="C69" s="18" t="str">
        <f>IFERROR(AVERAGEIF(Controls!U864:U973,"&lt;&gt;",Controls!U864:U973),"")</f>
        <v/>
      </c>
      <c r="D69" s="18" t="str">
        <f>IFERROR(AVERAGEIF(Controls!V864:V973,"&lt;&gt;",Controls!V864:V973),"")</f>
        <v/>
      </c>
      <c r="E69" s="19" t="str">
        <f>IFERROR(SUMPRODUCT((Controls!U864:U973&lt;&gt;"")*(Controls!U864:U973&gt;=Controls!V864:V973))/COUNTIF(Controls!U864:U973,"&lt;&gt;"),"")</f>
        <v/>
      </c>
    </row>
    <row r="70" spans="1:5" x14ac:dyDescent="0.2">
      <c r="A70" s="17" t="s">
        <v>14390</v>
      </c>
    </row>
    <row r="71" spans="1:5" x14ac:dyDescent="0.2">
      <c r="A71" s="11" t="s">
        <v>17472</v>
      </c>
      <c r="B71" s="11">
        <f>COUNTIFS(Controls!C974:C991,"AIG-*")</f>
        <v>18</v>
      </c>
      <c r="C71" s="18" t="str">
        <f>IFERROR(AVERAGEIF(Controls!U974:U991,"&lt;&gt;",Controls!U974:U991),"")</f>
        <v/>
      </c>
      <c r="D71" s="18" t="str">
        <f>IFERROR(AVERAGEIF(Controls!V974:V991,"&lt;&gt;",Controls!V974:V991),"")</f>
        <v/>
      </c>
      <c r="E71" s="19" t="str">
        <f>IFERROR(SUMPRODUCT((Controls!U974:U991&lt;&gt;"")*(Controls!U974:U991&gt;=Controls!V974:V991))/COUNTIF(Controls!U974:U991,"&lt;&gt;"),"")</f>
        <v/>
      </c>
    </row>
    <row r="72" spans="1:5" x14ac:dyDescent="0.2">
      <c r="A72" s="11" t="s">
        <v>17473</v>
      </c>
      <c r="B72" s="11">
        <f>COUNTIFS(Controls!C992:C1009,"AIR-*")</f>
        <v>18</v>
      </c>
      <c r="C72" s="18" t="str">
        <f>IFERROR(AVERAGEIF(Controls!U992:U1009,"&lt;&gt;",Controls!U992:U1009),"")</f>
        <v/>
      </c>
      <c r="D72" s="18" t="str">
        <f>IFERROR(AVERAGEIF(Controls!V992:V1009,"&lt;&gt;",Controls!V992:V1009),"")</f>
        <v/>
      </c>
      <c r="E72" s="19" t="str">
        <f>IFERROR(SUMPRODUCT((Controls!U992:U1009&lt;&gt;"")*(Controls!U992:U1009&gt;=Controls!V992:V1009))/COUNTIF(Controls!U992:U1009,"&lt;&gt;"),"")</f>
        <v/>
      </c>
    </row>
    <row r="73" spans="1:5" x14ac:dyDescent="0.2">
      <c r="A73" s="11" t="s">
        <v>17474</v>
      </c>
      <c r="B73" s="11">
        <f>COUNTIFS(Controls!C1010:C1029,"AIP-*")</f>
        <v>20</v>
      </c>
      <c r="C73" s="18" t="str">
        <f>IFERROR(AVERAGEIF(Controls!U1010:U1029,"&lt;&gt;",Controls!U1010:U1029),"")</f>
        <v/>
      </c>
      <c r="D73" s="18" t="str">
        <f>IFERROR(AVERAGEIF(Controls!V1010:V1029,"&lt;&gt;",Controls!V1010:V1029),"")</f>
        <v/>
      </c>
      <c r="E73" s="19" t="str">
        <f>IFERROR(SUMPRODUCT((Controls!U1010:U1029&lt;&gt;"")*(Controls!U1010:U1029&gt;=Controls!V1010:V1029))/COUNTIF(Controls!U1010:U1029,"&lt;&gt;"),"")</f>
        <v/>
      </c>
    </row>
    <row r="74" spans="1:5" x14ac:dyDescent="0.2">
      <c r="A74" s="11" t="s">
        <v>17475</v>
      </c>
      <c r="B74" s="11">
        <f>COUNTIFS(Controls!C1030:C1047,"AIS-*")</f>
        <v>18</v>
      </c>
      <c r="C74" s="18" t="str">
        <f>IFERROR(AVERAGEIF(Controls!U1030:U1047,"&lt;&gt;",Controls!U1030:U1047),"")</f>
        <v/>
      </c>
      <c r="D74" s="18" t="str">
        <f>IFERROR(AVERAGEIF(Controls!V1030:V1047,"&lt;&gt;",Controls!V1030:V1047),"")</f>
        <v/>
      </c>
      <c r="E74" s="19" t="str">
        <f>IFERROR(SUMPRODUCT((Controls!U1030:U1047&lt;&gt;"")*(Controls!U1030:U1047&gt;=Controls!V1030:V1047))/COUNTIF(Controls!U1030:U1047,"&lt;&gt;"),"")</f>
        <v/>
      </c>
    </row>
    <row r="75" spans="1:5" x14ac:dyDescent="0.2">
      <c r="A75" s="11" t="s">
        <v>17476</v>
      </c>
      <c r="B75" s="11">
        <f>COUNTIFS(Controls!C1048:C1067,"AIT-*")</f>
        <v>20</v>
      </c>
      <c r="C75" s="18" t="str">
        <f>IFERROR(AVERAGEIF(Controls!U1048:U1067,"&lt;&gt;",Controls!U1048:U1067),"")</f>
        <v/>
      </c>
      <c r="D75" s="18" t="str">
        <f>IFERROR(AVERAGEIF(Controls!V1048:V1067,"&lt;&gt;",Controls!V1048:V1067),"")</f>
        <v/>
      </c>
      <c r="E75" s="19" t="str">
        <f>IFERROR(SUMPRODUCT((Controls!U1048:U1067&lt;&gt;"")*(Controls!U1048:U1067&gt;=Controls!V1048:V1067))/COUNTIF(Controls!U1048:U1067,"&lt;&gt;"),"")</f>
        <v/>
      </c>
    </row>
    <row r="76" spans="1:5" x14ac:dyDescent="0.2">
      <c r="A76" s="11" t="s">
        <v>17477</v>
      </c>
      <c r="B76" s="11">
        <f>COUNTIFS(Controls!C1068:C1085,"GAI-*")</f>
        <v>18</v>
      </c>
      <c r="C76" s="18" t="str">
        <f>IFERROR(AVERAGEIF(Controls!U1068:U1085,"&lt;&gt;",Controls!U1068:U1085),"")</f>
        <v/>
      </c>
      <c r="D76" s="18" t="str">
        <f>IFERROR(AVERAGEIF(Controls!V1068:V1085,"&lt;&gt;",Controls!V1068:V1085),"")</f>
        <v/>
      </c>
      <c r="E76" s="19" t="str">
        <f>IFERROR(SUMPRODUCT((Controls!U1068:U1085&lt;&gt;"")*(Controls!U1068:U1085&gt;=Controls!V1068:V1085))/COUNTIF(Controls!U1068:U1085,"&lt;&gt;"),"")</f>
        <v/>
      </c>
    </row>
    <row r="77" spans="1:5" x14ac:dyDescent="0.2">
      <c r="A77" s="20" t="s">
        <v>17478</v>
      </c>
      <c r="B77" s="11">
        <f>COUNTIF(Controls!A974:A1085,"AI Security")</f>
        <v>112</v>
      </c>
      <c r="C77" s="18" t="str">
        <f>IFERROR(AVERAGEIF(Controls!U974:U1085,"&lt;&gt;",Controls!U974:U1085),"")</f>
        <v/>
      </c>
      <c r="D77" s="18" t="str">
        <f>IFERROR(AVERAGEIF(Controls!V974:V1085,"&lt;&gt;",Controls!V974:V1085),"")</f>
        <v/>
      </c>
      <c r="E77" s="19" t="str">
        <f>IFERROR(SUMPRODUCT((Controls!U974:U1085&lt;&gt;"")*(Controls!U974:U1085&gt;=Controls!V974:V1085))/COUNTIF(Controls!U974:U1085,"&lt;&gt;"),"")</f>
        <v/>
      </c>
    </row>
    <row r="78" spans="1:5" x14ac:dyDescent="0.2">
      <c r="A78" s="17" t="s">
        <v>16102</v>
      </c>
    </row>
    <row r="79" spans="1:5" x14ac:dyDescent="0.2">
      <c r="A79" s="11" t="s">
        <v>17479</v>
      </c>
      <c r="B79" s="11">
        <f>COUNTIFS(Controls!C1086:C1103,"QRG-*")</f>
        <v>18</v>
      </c>
      <c r="C79" s="18" t="str">
        <f>IFERROR(AVERAGEIF(Controls!U1086:U1103,"&lt;&gt;",Controls!U1086:U1103),"")</f>
        <v/>
      </c>
      <c r="D79" s="18" t="str">
        <f>IFERROR(AVERAGEIF(Controls!V1086:V1103,"&lt;&gt;",Controls!V1086:V1103),"")</f>
        <v/>
      </c>
      <c r="E79" s="19" t="str">
        <f>IFERROR(SUMPRODUCT((Controls!U1086:U1103&lt;&gt;"")*(Controls!U1086:U1103&gt;=Controls!V1086:V1103))/COUNTIF(Controls!U1086:U1103,"&lt;&gt;"),"")</f>
        <v/>
      </c>
    </row>
    <row r="80" spans="1:5" x14ac:dyDescent="0.2">
      <c r="A80" s="11" t="s">
        <v>17480</v>
      </c>
      <c r="B80" s="11">
        <f>COUNTIFS(Controls!C1104:C1123,"QCI-*")</f>
        <v>20</v>
      </c>
      <c r="C80" s="18" t="str">
        <f>IFERROR(AVERAGEIF(Controls!U1104:U1123,"&lt;&gt;",Controls!U1104:U1123),"")</f>
        <v/>
      </c>
      <c r="D80" s="18" t="str">
        <f>IFERROR(AVERAGEIF(Controls!V1104:V1123,"&lt;&gt;",Controls!V1104:V1123),"")</f>
        <v/>
      </c>
      <c r="E80" s="19" t="str">
        <f>IFERROR(SUMPRODUCT((Controls!U1104:U1123&lt;&gt;"")*(Controls!U1104:U1123&gt;=Controls!V1104:V1123))/COUNTIF(Controls!U1104:U1123,"&lt;&gt;"),"")</f>
        <v/>
      </c>
    </row>
    <row r="81" spans="1:5" x14ac:dyDescent="0.2">
      <c r="A81" s="11" t="s">
        <v>17481</v>
      </c>
      <c r="B81" s="11">
        <f>COUNTIFS(Controls!C1124:C1139,"QRA-*")</f>
        <v>16</v>
      </c>
      <c r="C81" s="18" t="str">
        <f>IFERROR(AVERAGEIF(Controls!U1124:U1139,"&lt;&gt;",Controls!U1124:U1139),"")</f>
        <v/>
      </c>
      <c r="D81" s="18" t="str">
        <f>IFERROR(AVERAGEIF(Controls!V1124:V1139,"&lt;&gt;",Controls!V1124:V1139),"")</f>
        <v/>
      </c>
      <c r="E81" s="19" t="str">
        <f>IFERROR(SUMPRODUCT((Controls!U1124:U1139&lt;&gt;"")*(Controls!U1124:U1139&gt;=Controls!V1124:V1139))/COUNTIF(Controls!U1124:U1139,"&lt;&gt;"),"")</f>
        <v/>
      </c>
    </row>
    <row r="82" spans="1:5" x14ac:dyDescent="0.2">
      <c r="A82" s="11" t="s">
        <v>17482</v>
      </c>
      <c r="B82" s="11">
        <f>COUNTIFS(Controls!C1140:C1161,"QCM-*")</f>
        <v>22</v>
      </c>
      <c r="C82" s="18" t="str">
        <f>IFERROR(AVERAGEIF(Controls!U1140:U1161,"&lt;&gt;",Controls!U1140:U1161),"")</f>
        <v/>
      </c>
      <c r="D82" s="18" t="str">
        <f>IFERROR(AVERAGEIF(Controls!V1140:V1161,"&lt;&gt;",Controls!V1140:V1161),"")</f>
        <v/>
      </c>
      <c r="E82" s="19" t="str">
        <f>IFERROR(SUMPRODUCT((Controls!U1140:U1161&lt;&gt;"")*(Controls!U1140:U1161&gt;=Controls!V1140:V1161))/COUNTIF(Controls!U1140:U1161,"&lt;&gt;"),"")</f>
        <v/>
      </c>
    </row>
    <row r="83" spans="1:5" x14ac:dyDescent="0.2">
      <c r="A83" s="11" t="s">
        <v>17483</v>
      </c>
      <c r="B83" s="11">
        <f>COUNTIFS(Controls!C1162:C1177,"QSA-*")</f>
        <v>16</v>
      </c>
      <c r="C83" s="18" t="str">
        <f>IFERROR(AVERAGEIF(Controls!U1162:U1177,"&lt;&gt;",Controls!U1162:U1177),"")</f>
        <v/>
      </c>
      <c r="D83" s="18" t="str">
        <f>IFERROR(AVERAGEIF(Controls!V1162:V1177,"&lt;&gt;",Controls!V1162:V1177),"")</f>
        <v/>
      </c>
      <c r="E83" s="19" t="str">
        <f>IFERROR(SUMPRODUCT((Controls!U1162:U1177&lt;&gt;"")*(Controls!U1162:U1177&gt;=Controls!V1162:V1177))/COUNTIF(Controls!U1162:U1177,"&lt;&gt;"),"")</f>
        <v/>
      </c>
    </row>
    <row r="84" spans="1:5" x14ac:dyDescent="0.2">
      <c r="A84" s="20" t="s">
        <v>17484</v>
      </c>
      <c r="B84" s="11">
        <f>COUNTIF(Controls!A1086:A1177,"Quantum Readiness")</f>
        <v>92</v>
      </c>
      <c r="C84" s="18" t="str">
        <f>IFERROR(AVERAGEIF(Controls!U1086:U1177,"&lt;&gt;",Controls!U1086:U1177),"")</f>
        <v/>
      </c>
      <c r="D84" s="18" t="str">
        <f>IFERROR(AVERAGEIF(Controls!V1086:V1177,"&lt;&gt;",Controls!V1086:V1177),"")</f>
        <v/>
      </c>
      <c r="E84" s="19" t="str">
        <f>IFERROR(SUMPRODUCT((Controls!U1086:U1177&lt;&gt;"")*(Controls!U1086:U1177&gt;=Controls!V1086:V1177))/COUNTIF(Controls!U1086:U1177,"&lt;&gt;"),"")</f>
        <v/>
      </c>
    </row>
    <row r="85" spans="1:5" ht="17" x14ac:dyDescent="0.2">
      <c r="A85" s="21" t="s">
        <v>17485</v>
      </c>
      <c r="B85" s="11">
        <f>COUNTA(Controls!C2:C1177)</f>
        <v>1176</v>
      </c>
      <c r="C85" s="18" t="str">
        <f>IFERROR(AVERAGEIF(Controls!U2:U1177,"&lt;&gt;",Controls!U2:U1177),"")</f>
        <v/>
      </c>
      <c r="D85" s="18" t="str">
        <f>IFERROR(AVERAGEIF(Controls!V2:V1177,"&lt;&gt;",Controls!V2:V1177),"")</f>
        <v/>
      </c>
      <c r="E85" s="19" t="str">
        <f>IFERROR(SUMPRODUCT((Controls!U2:U1177&lt;&gt;"")*(Controls!U2:U1177&gt;=Controls!V2:V1177))/COUNTIF(Controls!U2:U1177,"&lt;&gt;"),"")</f>
        <v/>
      </c>
    </row>
  </sheetData>
  <mergeCells count="2">
    <mergeCell ref="A1:E1"/>
    <mergeCell ref="A2:E2"/>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Read Me</vt:lpstr>
      <vt:lpstr>Maturity Model</vt:lpstr>
      <vt:lpstr>Controls</vt:lpstr>
      <vt:lpstr>Rollup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SCOPE Control Assessment Workbook</dc:title>
  <dc:subject>SCOPE, Strategic Cybersecurity Operations and Protection for Enterprises</dc:subject>
  <dc:creator>Tim D. Tipton Jr.</dc:creator>
  <cp:keywords>SCOPE cybersecurity controls maturity model crosswalk</cp:keywords>
  <dc:description>Assessment workbook for the SCOPE control catalog: 12 domains, 56 families, 1,176 controls.</dc:description>
  <cp:lastModifiedBy>Tim Tipton</cp:lastModifiedBy>
  <cp:revision>0</cp:revision>
  <dcterms:created xsi:type="dcterms:W3CDTF">2026-07-22T00:00:00Z</dcterms:created>
  <dcterms:modified xsi:type="dcterms:W3CDTF">2026-07-25T02:19:43Z</dcterms:modified>
  <cp:category>Cybersecurity Framework</cp:category>
  <dc:language>en-US</dc:language>
</cp:coreProperties>
</file>